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962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'5.kiadás'!$A$3:$E$306</definedName>
    <definedName name="_xlnm.Print_Titles" localSheetId="4">'5.kiadás'!$3:$8</definedName>
    <definedName name="_xlnm.Print_Area" localSheetId="4">'5.kiadás'!$A$1:$H$700</definedName>
  </definedNames>
  <calcPr calcId="125725" fullCalcOnLoad="1"/>
</workbook>
</file>

<file path=xl/calcChain.xml><?xml version="1.0" encoding="utf-8"?>
<calcChain xmlns="http://schemas.openxmlformats.org/spreadsheetml/2006/main">
  <c r="C9" i="1"/>
  <c r="D9"/>
  <c r="C15"/>
  <c r="D15"/>
  <c r="C20"/>
  <c r="D20"/>
  <c r="C23"/>
  <c r="D23"/>
  <c r="C25"/>
  <c r="D25"/>
  <c r="C32"/>
  <c r="D32"/>
  <c r="C37"/>
  <c r="D37"/>
  <c r="C40"/>
  <c r="D40"/>
  <c r="F12" i="2"/>
  <c r="F11"/>
  <c r="G12"/>
  <c r="G11"/>
  <c r="F15"/>
  <c r="G15"/>
  <c r="F20"/>
  <c r="G20"/>
  <c r="F23"/>
  <c r="G23"/>
  <c r="F28"/>
  <c r="G28"/>
  <c r="F32"/>
  <c r="F31"/>
  <c r="G32"/>
  <c r="G31"/>
  <c r="F34"/>
  <c r="G34"/>
  <c r="F36"/>
  <c r="G36"/>
  <c r="F43"/>
  <c r="F42"/>
  <c r="G43"/>
  <c r="G42"/>
  <c r="F50"/>
  <c r="F48"/>
  <c r="G50"/>
  <c r="G48"/>
  <c r="F58"/>
  <c r="F57"/>
  <c r="F56"/>
  <c r="G58"/>
  <c r="G57"/>
  <c r="G56"/>
  <c r="F66"/>
  <c r="G66"/>
  <c r="F71"/>
  <c r="F70"/>
  <c r="F69"/>
  <c r="F142"/>
  <c r="G71"/>
  <c r="G70"/>
  <c r="G69"/>
  <c r="G142"/>
  <c r="F76"/>
  <c r="F75"/>
  <c r="G76"/>
  <c r="G75"/>
  <c r="F80"/>
  <c r="F79"/>
  <c r="G80"/>
  <c r="G79"/>
  <c r="F85"/>
  <c r="F84"/>
  <c r="G85"/>
  <c r="G84"/>
  <c r="F91"/>
  <c r="F90"/>
  <c r="G91"/>
  <c r="G90"/>
  <c r="F97"/>
  <c r="F96"/>
  <c r="G97"/>
  <c r="G96"/>
  <c r="F102"/>
  <c r="F101"/>
  <c r="F100"/>
  <c r="G102"/>
  <c r="G101"/>
  <c r="G100"/>
  <c r="F106"/>
  <c r="G106"/>
  <c r="F110"/>
  <c r="F109"/>
  <c r="F136"/>
  <c r="G110"/>
  <c r="G109"/>
  <c r="G136"/>
  <c r="F114"/>
  <c r="F113"/>
  <c r="G114"/>
  <c r="G113"/>
  <c r="F119"/>
  <c r="F118"/>
  <c r="G119"/>
  <c r="G118"/>
  <c r="F124"/>
  <c r="F123"/>
  <c r="G124"/>
  <c r="G123"/>
  <c r="F128"/>
  <c r="F127"/>
  <c r="G128"/>
  <c r="G127"/>
  <c r="F139"/>
  <c r="G139"/>
  <c r="F140"/>
  <c r="G140"/>
  <c r="F141"/>
  <c r="G141"/>
  <c r="G10" i="3"/>
  <c r="H10"/>
  <c r="G11"/>
  <c r="H11"/>
  <c r="G38"/>
  <c r="G37"/>
  <c r="H38"/>
  <c r="H37"/>
  <c r="G42"/>
  <c r="H42"/>
  <c r="G46"/>
  <c r="G45"/>
  <c r="H46"/>
  <c r="H45"/>
  <c r="G48"/>
  <c r="H48"/>
  <c r="G50"/>
  <c r="H50"/>
  <c r="G54"/>
  <c r="H54"/>
  <c r="G81"/>
  <c r="H81"/>
  <c r="G84"/>
  <c r="H84"/>
  <c r="G87"/>
  <c r="H87"/>
  <c r="G91"/>
  <c r="G90"/>
  <c r="H91"/>
  <c r="H90"/>
  <c r="F27" i="4"/>
  <c r="G27"/>
  <c r="H27"/>
  <c r="G11" i="5"/>
  <c r="H11"/>
  <c r="G15"/>
  <c r="G14"/>
  <c r="H15"/>
  <c r="H14"/>
  <c r="G22"/>
  <c r="H22"/>
  <c r="G30"/>
  <c r="G29"/>
  <c r="H30"/>
  <c r="H29"/>
  <c r="G34"/>
  <c r="H34"/>
  <c r="G38"/>
  <c r="G37"/>
  <c r="H38"/>
  <c r="H37"/>
  <c r="G42"/>
  <c r="H42"/>
  <c r="G45"/>
  <c r="G44"/>
  <c r="H45"/>
  <c r="H44"/>
  <c r="G51"/>
  <c r="H51"/>
  <c r="G56"/>
  <c r="G55"/>
  <c r="H56"/>
  <c r="H55"/>
  <c r="G58"/>
  <c r="H58"/>
  <c r="G60"/>
  <c r="H60"/>
  <c r="G65"/>
  <c r="G63"/>
  <c r="H65"/>
  <c r="H63"/>
  <c r="G69"/>
  <c r="H69"/>
  <c r="G74"/>
  <c r="H74"/>
  <c r="G78"/>
  <c r="G77"/>
  <c r="H78"/>
  <c r="H77"/>
  <c r="G82"/>
  <c r="H82"/>
  <c r="G88"/>
  <c r="G87"/>
  <c r="H88"/>
  <c r="H87"/>
  <c r="G92"/>
  <c r="H92"/>
  <c r="G99"/>
  <c r="G98"/>
  <c r="H99"/>
  <c r="H98"/>
  <c r="G103"/>
  <c r="G102"/>
  <c r="H103"/>
  <c r="H102"/>
  <c r="G107"/>
  <c r="H107"/>
  <c r="G110"/>
  <c r="H110"/>
  <c r="G115"/>
  <c r="G114"/>
  <c r="G113"/>
  <c r="H115"/>
  <c r="H114"/>
  <c r="H113"/>
  <c r="G118"/>
  <c r="H118"/>
  <c r="G121"/>
  <c r="H121"/>
  <c r="G127"/>
  <c r="G126"/>
  <c r="G125"/>
  <c r="H127"/>
  <c r="H126"/>
  <c r="H125"/>
  <c r="G131"/>
  <c r="H131"/>
  <c r="G137"/>
  <c r="G136"/>
  <c r="G135"/>
  <c r="G134"/>
  <c r="H137"/>
  <c r="H136"/>
  <c r="H135"/>
  <c r="H134"/>
  <c r="G139"/>
  <c r="H139"/>
  <c r="G141"/>
  <c r="H141"/>
  <c r="G143"/>
  <c r="H143"/>
  <c r="G149"/>
  <c r="G148"/>
  <c r="H149"/>
  <c r="H148"/>
  <c r="G154"/>
  <c r="H154"/>
  <c r="G161"/>
  <c r="G160"/>
  <c r="H161"/>
  <c r="H160"/>
  <c r="G164"/>
  <c r="H164"/>
  <c r="G169"/>
  <c r="G168"/>
  <c r="H169"/>
  <c r="H168"/>
  <c r="G172"/>
  <c r="H172"/>
  <c r="G175"/>
  <c r="G174"/>
  <c r="H175"/>
  <c r="H174"/>
  <c r="G179"/>
  <c r="H179"/>
  <c r="G182"/>
  <c r="G181"/>
  <c r="H182"/>
  <c r="H181"/>
  <c r="G184"/>
  <c r="H184"/>
  <c r="G186"/>
  <c r="H186"/>
  <c r="G192"/>
  <c r="G191"/>
  <c r="G190"/>
  <c r="G189"/>
  <c r="H192"/>
  <c r="H191"/>
  <c r="H190"/>
  <c r="H189"/>
  <c r="G194"/>
  <c r="H194"/>
  <c r="G198"/>
  <c r="G197"/>
  <c r="H198"/>
  <c r="H197"/>
  <c r="G204"/>
  <c r="G203"/>
  <c r="G202"/>
  <c r="G201"/>
  <c r="H204"/>
  <c r="H203"/>
  <c r="H202"/>
  <c r="H201"/>
  <c r="G207"/>
  <c r="H207"/>
  <c r="G212"/>
  <c r="G211"/>
  <c r="H212"/>
  <c r="H211"/>
  <c r="G216"/>
  <c r="H216"/>
  <c r="G223"/>
  <c r="G222"/>
  <c r="H223"/>
  <c r="H222"/>
  <c r="G225"/>
  <c r="H225"/>
  <c r="G230"/>
  <c r="G228"/>
  <c r="H230"/>
  <c r="H228"/>
  <c r="G232"/>
  <c r="H232"/>
  <c r="G237"/>
  <c r="G236"/>
  <c r="H237"/>
  <c r="H236"/>
  <c r="G246"/>
  <c r="H246"/>
  <c r="G253"/>
  <c r="G252"/>
  <c r="H253"/>
  <c r="H252"/>
  <c r="G256"/>
  <c r="H256"/>
  <c r="G262"/>
  <c r="G261"/>
  <c r="H262"/>
  <c r="H261"/>
  <c r="G265"/>
  <c r="H265"/>
  <c r="G268"/>
  <c r="G267"/>
  <c r="H268"/>
  <c r="H267"/>
  <c r="G273"/>
  <c r="H273"/>
  <c r="G277"/>
  <c r="H277"/>
  <c r="G280"/>
  <c r="H280"/>
  <c r="G285"/>
  <c r="H285"/>
  <c r="G292"/>
  <c r="G291"/>
  <c r="H292"/>
  <c r="H291"/>
  <c r="G295"/>
  <c r="G294"/>
  <c r="H295"/>
  <c r="H294"/>
  <c r="G298"/>
  <c r="G297"/>
  <c r="H298"/>
  <c r="H297"/>
  <c r="G303"/>
  <c r="H303"/>
  <c r="G306"/>
  <c r="H306"/>
  <c r="G308"/>
  <c r="H308"/>
  <c r="G312"/>
  <c r="G311"/>
  <c r="H312"/>
  <c r="H311"/>
  <c r="G319"/>
  <c r="G318"/>
  <c r="H319"/>
  <c r="H318"/>
  <c r="G322"/>
  <c r="G321"/>
  <c r="G317"/>
  <c r="G316"/>
  <c r="H322"/>
  <c r="H321"/>
  <c r="H317"/>
  <c r="H316"/>
  <c r="G327"/>
  <c r="H327"/>
  <c r="G329"/>
  <c r="H329"/>
  <c r="G331"/>
  <c r="H331"/>
  <c r="G336"/>
  <c r="G335"/>
  <c r="H336"/>
  <c r="H335"/>
  <c r="G341"/>
  <c r="H341"/>
  <c r="G348"/>
  <c r="G347"/>
  <c r="H348"/>
  <c r="H347"/>
  <c r="G353"/>
  <c r="H353"/>
  <c r="G357"/>
  <c r="G356"/>
  <c r="H357"/>
  <c r="H356"/>
  <c r="G359"/>
  <c r="H359"/>
  <c r="G362"/>
  <c r="G361"/>
  <c r="H362"/>
  <c r="H361"/>
  <c r="G365"/>
  <c r="H365"/>
  <c r="G369"/>
  <c r="G368"/>
  <c r="H369"/>
  <c r="H368"/>
  <c r="G371"/>
  <c r="H371"/>
  <c r="G376"/>
  <c r="G375"/>
  <c r="H376"/>
  <c r="H375"/>
  <c r="G379"/>
  <c r="G378"/>
  <c r="H379"/>
  <c r="H378"/>
  <c r="G383"/>
  <c r="H383"/>
  <c r="G385"/>
  <c r="H385"/>
  <c r="G389"/>
  <c r="G388"/>
  <c r="H389"/>
  <c r="H388"/>
  <c r="G394"/>
  <c r="G393"/>
  <c r="H394"/>
  <c r="H393"/>
  <c r="G398"/>
  <c r="H398"/>
  <c r="G406"/>
  <c r="G405"/>
  <c r="H406"/>
  <c r="H405"/>
  <c r="G409"/>
  <c r="H409"/>
  <c r="G415"/>
  <c r="G414"/>
  <c r="H415"/>
  <c r="H414"/>
  <c r="G418"/>
  <c r="H418"/>
  <c r="G421"/>
  <c r="G420"/>
  <c r="H421"/>
  <c r="H420"/>
  <c r="G426"/>
  <c r="H426"/>
  <c r="G429"/>
  <c r="H429"/>
  <c r="G433"/>
  <c r="H433"/>
  <c r="G440"/>
  <c r="G439"/>
  <c r="G438"/>
  <c r="G437"/>
  <c r="H440"/>
  <c r="H439"/>
  <c r="H438"/>
  <c r="H437"/>
  <c r="G442"/>
  <c r="H442"/>
  <c r="G447"/>
  <c r="G446"/>
  <c r="H447"/>
  <c r="H446"/>
  <c r="G451"/>
  <c r="H451"/>
  <c r="G458"/>
  <c r="G457"/>
  <c r="H458"/>
  <c r="H457"/>
  <c r="G461"/>
  <c r="H461"/>
  <c r="G465"/>
  <c r="G464"/>
  <c r="H465"/>
  <c r="H464"/>
  <c r="G468"/>
  <c r="H468"/>
  <c r="G471"/>
  <c r="G470"/>
  <c r="H471"/>
  <c r="H470"/>
  <c r="G476"/>
  <c r="H476"/>
  <c r="G478"/>
  <c r="H478"/>
  <c r="G483"/>
  <c r="G482"/>
  <c r="H483"/>
  <c r="H482"/>
  <c r="G487"/>
  <c r="H487"/>
  <c r="G490"/>
  <c r="H490"/>
  <c r="G498"/>
  <c r="G497"/>
  <c r="H498"/>
  <c r="H497"/>
  <c r="G501"/>
  <c r="H501"/>
  <c r="G505"/>
  <c r="G504"/>
  <c r="H505"/>
  <c r="H504"/>
  <c r="G508"/>
  <c r="H508"/>
  <c r="G511"/>
  <c r="G510"/>
  <c r="H511"/>
  <c r="H510"/>
  <c r="G516"/>
  <c r="H516"/>
  <c r="G522"/>
  <c r="H522"/>
  <c r="G524"/>
  <c r="H524"/>
  <c r="G528"/>
  <c r="G526"/>
  <c r="H528"/>
  <c r="H526"/>
  <c r="G531"/>
  <c r="G530"/>
  <c r="G695"/>
  <c r="H531"/>
  <c r="H530"/>
  <c r="H695"/>
  <c r="G536"/>
  <c r="G535"/>
  <c r="H536"/>
  <c r="H535"/>
  <c r="G545"/>
  <c r="G544"/>
  <c r="H545"/>
  <c r="H544"/>
  <c r="G549"/>
  <c r="H549"/>
  <c r="G556"/>
  <c r="H556"/>
  <c r="G557"/>
  <c r="H557"/>
  <c r="G560"/>
  <c r="G559"/>
  <c r="H560"/>
  <c r="H559"/>
  <c r="G563"/>
  <c r="G562"/>
  <c r="H563"/>
  <c r="H562"/>
  <c r="G569"/>
  <c r="H569"/>
  <c r="G572"/>
  <c r="H572"/>
  <c r="G577"/>
  <c r="G576"/>
  <c r="H577"/>
  <c r="H576"/>
  <c r="G581"/>
  <c r="H581"/>
  <c r="G587"/>
  <c r="H587"/>
  <c r="G588"/>
  <c r="H588"/>
  <c r="G591"/>
  <c r="G590"/>
  <c r="H591"/>
  <c r="H590"/>
  <c r="G594"/>
  <c r="G593"/>
  <c r="H594"/>
  <c r="H593"/>
  <c r="G600"/>
  <c r="H600"/>
  <c r="G603"/>
  <c r="H603"/>
  <c r="G608"/>
  <c r="G607"/>
  <c r="H608"/>
  <c r="H607"/>
  <c r="G613"/>
  <c r="H613"/>
  <c r="G620"/>
  <c r="G619"/>
  <c r="H620"/>
  <c r="H619"/>
  <c r="G623"/>
  <c r="H623"/>
  <c r="G628"/>
  <c r="H628"/>
  <c r="G630"/>
  <c r="G627"/>
  <c r="H630"/>
  <c r="H627"/>
  <c r="G633"/>
  <c r="G632"/>
  <c r="H633"/>
  <c r="H632"/>
  <c r="G638"/>
  <c r="H638"/>
  <c r="G642"/>
  <c r="G641"/>
  <c r="H642"/>
  <c r="H641"/>
  <c r="G644"/>
  <c r="H644"/>
  <c r="G650"/>
  <c r="G649"/>
  <c r="H650"/>
  <c r="H649"/>
  <c r="G655"/>
  <c r="G654"/>
  <c r="G653"/>
  <c r="H655"/>
  <c r="H654"/>
  <c r="H653"/>
  <c r="G660"/>
  <c r="G659"/>
  <c r="G658"/>
  <c r="H660"/>
  <c r="H659"/>
  <c r="H658"/>
  <c r="G665"/>
  <c r="G664"/>
  <c r="G663"/>
  <c r="H665"/>
  <c r="H664"/>
  <c r="H663"/>
  <c r="G670"/>
  <c r="G669"/>
  <c r="G668"/>
  <c r="H670"/>
  <c r="H669"/>
  <c r="H668"/>
  <c r="G675"/>
  <c r="G674"/>
  <c r="H675"/>
  <c r="H674"/>
  <c r="G685"/>
  <c r="H685"/>
  <c r="F688"/>
  <c r="G691"/>
  <c r="H691"/>
  <c r="G696"/>
  <c r="H696"/>
  <c r="G697"/>
  <c r="H697"/>
  <c r="G698"/>
  <c r="H698"/>
  <c r="H12" i="6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F42"/>
  <c r="G42"/>
  <c r="B17" i="7"/>
  <c r="C17"/>
  <c r="B26"/>
  <c r="C26"/>
  <c r="B28"/>
  <c r="C28"/>
  <c r="C13" i="8"/>
  <c r="D13"/>
  <c r="E13"/>
  <c r="F13"/>
  <c r="C21"/>
  <c r="D21"/>
  <c r="E21"/>
  <c r="F21"/>
  <c r="C24"/>
  <c r="D24"/>
  <c r="E24"/>
  <c r="F24"/>
  <c r="C27"/>
  <c r="D27"/>
  <c r="E27"/>
  <c r="F27"/>
  <c r="C12" i="9"/>
  <c r="D12"/>
  <c r="E12"/>
  <c r="F12"/>
  <c r="C18"/>
  <c r="D18"/>
  <c r="E18"/>
  <c r="F18"/>
  <c r="H673" i="5"/>
  <c r="H693"/>
  <c r="G673"/>
  <c r="G693"/>
  <c r="H648"/>
  <c r="H694"/>
  <c r="G648"/>
  <c r="G694"/>
  <c r="H618"/>
  <c r="G618"/>
  <c r="H606"/>
  <c r="G606"/>
  <c r="H586"/>
  <c r="G586"/>
  <c r="H575"/>
  <c r="G575"/>
  <c r="H555"/>
  <c r="G555"/>
  <c r="H543"/>
  <c r="G543"/>
  <c r="G47" i="2"/>
  <c r="G138"/>
  <c r="F47"/>
  <c r="F138"/>
  <c r="G10"/>
  <c r="G135"/>
  <c r="F10"/>
  <c r="F135"/>
  <c r="H521" i="5"/>
  <c r="G521"/>
  <c r="H496"/>
  <c r="G496"/>
  <c r="H481"/>
  <c r="G481"/>
  <c r="H456"/>
  <c r="G456"/>
  <c r="H445"/>
  <c r="G445"/>
  <c r="H404"/>
  <c r="G404"/>
  <c r="H392"/>
  <c r="G392"/>
  <c r="H374"/>
  <c r="H373"/>
  <c r="G374"/>
  <c r="G373"/>
  <c r="H346"/>
  <c r="G346"/>
  <c r="H334"/>
  <c r="G334"/>
  <c r="H290"/>
  <c r="H289"/>
  <c r="G290"/>
  <c r="G289"/>
  <c r="H251"/>
  <c r="G251"/>
  <c r="H235"/>
  <c r="G235"/>
  <c r="H221"/>
  <c r="G221"/>
  <c r="H210"/>
  <c r="G210"/>
  <c r="H159"/>
  <c r="G159"/>
  <c r="H147"/>
  <c r="G147"/>
  <c r="H97"/>
  <c r="G97"/>
  <c r="H86"/>
  <c r="G86"/>
  <c r="H28"/>
  <c r="H692"/>
  <c r="G28"/>
  <c r="G692"/>
  <c r="H10"/>
  <c r="G10"/>
  <c r="H41" i="3"/>
  <c r="G41"/>
  <c r="H95"/>
  <c r="G95"/>
  <c r="G105" i="2"/>
  <c r="F105"/>
  <c r="G27"/>
  <c r="F27"/>
  <c r="F26"/>
  <c r="F137"/>
  <c r="G26"/>
  <c r="G137"/>
  <c r="G9" i="5"/>
  <c r="G688"/>
  <c r="G690"/>
  <c r="G699"/>
  <c r="H9"/>
  <c r="H688"/>
  <c r="H690"/>
  <c r="H699"/>
  <c r="F143" i="2"/>
  <c r="F133"/>
  <c r="G143"/>
  <c r="G133"/>
</calcChain>
</file>

<file path=xl/sharedStrings.xml><?xml version="1.0" encoding="utf-8"?>
<sst xmlns="http://schemas.openxmlformats.org/spreadsheetml/2006/main" count="1589" uniqueCount="448">
  <si>
    <t xml:space="preserve">                                                        1.melléklet az 1/2015.(II.16.)önkormányzati rendelethez</t>
  </si>
  <si>
    <t>RÉVFÜLÖP NAGYKÖZSÉG ÖNKORMÁNYZATA</t>
  </si>
  <si>
    <t xml:space="preserve">2015. évi költségvetés összevont mérlege </t>
  </si>
  <si>
    <t>Ezer Ft</t>
  </si>
  <si>
    <t>Megnevezés</t>
  </si>
  <si>
    <t>Eredeti előirányzat</t>
  </si>
  <si>
    <t>Módosított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</si>
  <si>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</si>
  <si>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</si>
  <si>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</si>
  <si>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</si>
  <si>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</si>
  <si>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</si>
  <si>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</si>
  <si>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</si>
  <si>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</si>
  <si>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</si>
  <si>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</si>
  <si>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</si>
  <si>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</si>
  <si>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</si>
  <si>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</si>
  <si>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</si>
  <si>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</si>
  <si>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</si>
  <si>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</si>
  <si>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</si>
  <si>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</si>
  <si>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</si>
  <si>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</si>
  <si>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</si>
  <si>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</si>
  <si>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</si>
  <si>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</si>
  <si>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</si>
  <si>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</si>
  <si>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</si>
  <si>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</si>
  <si>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</si>
  <si>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</si>
  <si>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</si>
  <si>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</si>
  <si>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</si>
  <si>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</si>
  <si>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</si>
  <si>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</si>
  <si>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</si>
  <si>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 xml:space="preserve">                                                      2.melléklet az 1/2015.(II.16.)önkormányzati rendelethez</t>
  </si>
  <si>
    <t>2015. évi költségvetés bevételei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</si>
  <si>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</si>
  <si>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</si>
  <si>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</si>
  <si>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</si>
  <si>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</si>
  <si>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</si>
  <si>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</si>
  <si>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</si>
  <si>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</si>
  <si>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</si>
  <si>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</si>
  <si>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</si>
  <si>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</si>
  <si>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</si>
  <si>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</si>
  <si>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</si>
  <si>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01120    Adó- vám és jövedéki igazgatás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</si>
  <si>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</si>
  <si>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</si>
  <si>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</si>
  <si>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</si>
  <si>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</si>
  <si>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</si>
  <si>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</si>
  <si>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</si>
  <si>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</si>
  <si>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</si>
  <si>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</si>
  <si>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</si>
  <si>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</si>
  <si>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</si>
  <si>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</si>
  <si>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</si>
  <si>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</si>
  <si>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</si>
  <si>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</si>
  <si>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</si>
  <si>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</si>
  <si>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</si>
  <si>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</si>
  <si>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</si>
  <si>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</si>
  <si>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</si>
  <si>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</si>
  <si>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</si>
  <si>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</si>
  <si>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</si>
  <si>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</si>
  <si>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</si>
  <si>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</si>
  <si>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</si>
  <si>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</si>
  <si>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</si>
  <si>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</si>
  <si>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</si>
  <si>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</si>
  <si>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</si>
  <si>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előirányzatok</t>
  </si>
  <si>
    <t>B116</t>
  </si>
  <si>
    <t>Önkormányzat kiegészítő támogatásai</t>
  </si>
  <si>
    <t>B21</t>
  </si>
  <si>
    <t xml:space="preserve">Felhalmozási célú önkormányzati támogatások 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</si>
  <si>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</si>
  <si>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</si>
  <si>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</si>
  <si>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</si>
  <si>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</si>
  <si>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</si>
  <si>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</si>
  <si>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</si>
  <si>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</si>
  <si>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</si>
  <si>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</si>
  <si>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</si>
  <si>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</si>
  <si>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</si>
  <si>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</si>
  <si>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B732</t>
  </si>
  <si>
    <t>Felhalmozási célú pénzeszköz átvétel háztartásoktól</t>
  </si>
  <si>
    <t>066020   Város és községgazdálkodási egyéb szolgáltatások</t>
  </si>
  <si>
    <t>Szolgáltatások ellenértéke (Kilátó bevétele)</t>
  </si>
  <si>
    <t>B410</t>
  </si>
  <si>
    <t>Biztosító által fizetett kártérítés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</si>
  <si>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</si>
  <si>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</si>
  <si>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</si>
  <si>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</si>
  <si>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</si>
  <si>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B25</t>
  </si>
  <si>
    <t>Egyéb felhalmozási célú támogatások</t>
  </si>
  <si>
    <t>MVH Akadálymentes vizi bejáró támogatása</t>
  </si>
  <si>
    <t>082044   Könyvtári szolgáltatások</t>
  </si>
  <si>
    <t>0082092   Közművelődés</t>
  </si>
  <si>
    <t>Szolgáltatások ellenértéke (Képújság bevétele)</t>
  </si>
  <si>
    <t>091110   Óvodai nevelés, ellátás szakmai feladatai</t>
  </si>
  <si>
    <t>096020   Iskolai intézményi étkeztetés</t>
  </si>
  <si>
    <t>Szolgáltatások ellenértéke Felnőtt étkezők</t>
  </si>
  <si>
    <t>B405</t>
  </si>
  <si>
    <t>Ellátási díjak</t>
  </si>
  <si>
    <t>Bevételek összesen</t>
  </si>
  <si>
    <t xml:space="preserve">                                                         3.melléklet az 1/2015.(II.16.)önkormányzati rendelethez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</si>
  <si>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</si>
  <si>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</si>
  <si>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</si>
  <si>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</si>
  <si>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</si>
  <si>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</si>
  <si>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</si>
  <si>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</si>
  <si>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</si>
  <si>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Települési önkormányzatok szociális,gyermekjóléti és gyermekétkeztetési feladatainak támogatása</t>
  </si>
  <si>
    <t>Helyi önkormányzatok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</si>
  <si>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</si>
  <si>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</si>
  <si>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</si>
  <si>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</si>
  <si>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</si>
  <si>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</si>
  <si>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</si>
  <si>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</si>
  <si>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</si>
  <si>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</si>
  <si>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 xml:space="preserve">Szolgáltatások ellenértéke 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</si>
  <si>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</si>
  <si>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</si>
  <si>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</si>
  <si>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</si>
  <si>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</si>
  <si>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Ellátási díjak (Iskola tanulók étkezés térítése)</t>
  </si>
  <si>
    <t>Működési célú kölcsönök visszatérülése (Helyi támogatás törlesztése)</t>
  </si>
  <si>
    <t>Államháztartáson belüli megelőlegezések visszafizetése</t>
  </si>
  <si>
    <t xml:space="preserve">                                                  4.melléklet az 1/2015.(II.16.)önkormányzati rendelethez</t>
  </si>
  <si>
    <t>2015. évi költségvetés módosított bevételei</t>
  </si>
  <si>
    <t>feladatonként</t>
  </si>
  <si>
    <t xml:space="preserve">          Ezer Ft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</si>
  <si>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</si>
  <si>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</si>
  <si>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</si>
  <si>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</si>
  <si>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</si>
  <si>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</si>
  <si>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8090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</si>
  <si>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</si>
  <si>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</si>
  <si>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</si>
  <si>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082092   Közművelődés</t>
  </si>
  <si>
    <t xml:space="preserve">                                                        5.melléklet az 1/2015.(II.16.)önkormányzati rendelethez</t>
  </si>
  <si>
    <t xml:space="preserve">2015.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</si>
  <si>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</si>
  <si>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</si>
  <si>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</si>
  <si>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</si>
  <si>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</si>
  <si>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</si>
  <si>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</si>
  <si>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</si>
  <si>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</si>
  <si>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</si>
  <si>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</si>
  <si>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</si>
  <si>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</si>
  <si>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</si>
  <si>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</si>
  <si>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</si>
  <si>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</si>
  <si>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</si>
  <si>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</si>
  <si>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</si>
  <si>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</si>
  <si>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Rehabilitációs hozzájárulás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</si>
  <si>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</si>
  <si>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</si>
  <si>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</si>
  <si>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</si>
  <si>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</si>
  <si>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</si>
  <si>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</si>
  <si>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</si>
  <si>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</si>
  <si>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</si>
  <si>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</si>
  <si>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</si>
  <si>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</si>
  <si>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</si>
  <si>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</si>
  <si>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</si>
  <si>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</si>
  <si>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</si>
  <si>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</si>
  <si>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</si>
  <si>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</si>
  <si>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</si>
  <si>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</si>
  <si>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</si>
  <si>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</si>
  <si>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</si>
  <si>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</si>
  <si>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</si>
  <si>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</si>
  <si>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</si>
  <si>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</si>
  <si>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</si>
  <si>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</si>
  <si>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</si>
  <si>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</si>
  <si>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</si>
  <si>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</si>
  <si>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</si>
  <si>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</si>
  <si>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</si>
  <si>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</si>
  <si>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</si>
  <si>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</si>
  <si>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</si>
  <si>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</si>
  <si>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</si>
  <si>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</si>
  <si>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</si>
  <si>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</si>
  <si>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</si>
  <si>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</si>
  <si>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</si>
  <si>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</si>
  <si>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</si>
  <si>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</si>
  <si>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</si>
  <si>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Működési célú pénzeszköz átadás szociális feladatokhoz</t>
  </si>
  <si>
    <t>Működési célú pénzeszk átadás iskolai, óvodai busz bejárás tám.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</si>
  <si>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</si>
  <si>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</si>
  <si>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</si>
  <si>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</si>
  <si>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</si>
  <si>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</si>
  <si>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</si>
  <si>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</si>
  <si>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</si>
  <si>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</si>
  <si>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</si>
  <si>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</si>
  <si>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K912</t>
  </si>
  <si>
    <t>Forgatási célú értékpapír vásárlása</t>
  </si>
  <si>
    <t>K914</t>
  </si>
  <si>
    <t>Előző évi támogatás megelőlegezés visszatérítése</t>
  </si>
  <si>
    <t>Államháztartáson belüli megelőlegezések  visszafizetése</t>
  </si>
  <si>
    <t>Tüzelőanyagok, 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</si>
  <si>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</si>
  <si>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</si>
  <si>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</si>
  <si>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</si>
  <si>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</si>
  <si>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</si>
  <si>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</si>
  <si>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</si>
  <si>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</si>
  <si>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</si>
  <si>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K1102</t>
  </si>
  <si>
    <t>Jutalom</t>
  </si>
  <si>
    <t>K1113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</si>
  <si>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</si>
  <si>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</si>
  <si>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</si>
  <si>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</si>
  <si>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</si>
  <si>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</si>
  <si>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</si>
  <si>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>K313</t>
  </si>
  <si>
    <t>Árubeszerzés</t>
  </si>
  <si>
    <t>Internet előfizetés</t>
  </si>
  <si>
    <t>K88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</si>
  <si>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</si>
  <si>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</si>
  <si>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</si>
  <si>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</si>
  <si>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</si>
  <si>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K1106</t>
  </si>
  <si>
    <t>Jubileumi jutalom</t>
  </si>
  <si>
    <t>K1110</t>
  </si>
  <si>
    <t>Egyéb költségtérítések</t>
  </si>
  <si>
    <t>K122</t>
  </si>
  <si>
    <t>Egyéb jogviszonyban foglalkoztatottaknak fizetett juttatások</t>
  </si>
  <si>
    <t>Gyógyszerbeszerzés</t>
  </si>
  <si>
    <t>Munka és védőruha</t>
  </si>
  <si>
    <t>Biztosítási díjak</t>
  </si>
  <si>
    <t>K61</t>
  </si>
  <si>
    <t>Immateriális javak beszerzése, létesítése</t>
  </si>
  <si>
    <t>072111   Háziorvosi alapellátás</t>
  </si>
  <si>
    <t>K511</t>
  </si>
  <si>
    <t>072112   Háziorvosi ügyeleti ellátás</t>
  </si>
  <si>
    <t>081031   Sportlétesítmények működtetése</t>
  </si>
  <si>
    <t>081041    Versenysport és utánpótlás nevelési tevékenység és támogatása</t>
  </si>
  <si>
    <t>Táppénz hozzájárulás</t>
  </si>
  <si>
    <t>082042   Könyvtári állomány gyarapítása</t>
  </si>
  <si>
    <t>Folyóirat kiadás</t>
  </si>
  <si>
    <t>Kulturális rendezvények</t>
  </si>
  <si>
    <t>K355</t>
  </si>
  <si>
    <t>Egyéb dologi kiadás</t>
  </si>
  <si>
    <t>Kötelező jellegű díjak</t>
  </si>
  <si>
    <t>K64</t>
  </si>
  <si>
    <t>Tárgyi eszközök beszerzése</t>
  </si>
  <si>
    <t>Hangosító berendezések, egyéb eszközök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</si>
  <si>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</si>
  <si>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</si>
  <si>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</si>
  <si>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</si>
  <si>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>091220   Köznevelési intézmény 1-4 évf.tan.nev.összef.működtetési feladatai</t>
  </si>
  <si>
    <t>092120   Köznevelési intézmény 5-8 évf.tan.nev.összef.működtetési feladatai</t>
  </si>
  <si>
    <t>Eho</t>
  </si>
  <si>
    <t>096015 Iskolai intézményi étkeztetés      (konyha)</t>
  </si>
  <si>
    <t>Élelmiszer</t>
  </si>
  <si>
    <t>104042   Gyermekjóléti szolgáltatások</t>
  </si>
  <si>
    <t>Működési célú pénzeszköz átadás gyermekjóléti szolgáltatáshoz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</si>
  <si>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</si>
  <si>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</si>
  <si>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</si>
  <si>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</si>
  <si>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</si>
  <si>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</si>
  <si>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</si>
  <si>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</si>
  <si>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</si>
  <si>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</si>
  <si>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</si>
  <si>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</si>
  <si>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</si>
  <si>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</si>
  <si>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</si>
  <si>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</si>
  <si>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</si>
  <si>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</si>
  <si>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tám.gyógyszerkölségre</t>
  </si>
  <si>
    <t xml:space="preserve">   Iskolakezdési támogatás</t>
  </si>
  <si>
    <t xml:space="preserve">   Temetési támogtás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</si>
  <si>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</si>
  <si>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</si>
  <si>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</si>
  <si>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</si>
  <si>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 xml:space="preserve">    Tüzifa támogatás</t>
  </si>
  <si>
    <t>Kiadások összesen</t>
  </si>
  <si>
    <t xml:space="preserve">Felújítások  </t>
  </si>
  <si>
    <t xml:space="preserve">                                                        6.melléklet az 1/2015.(II.16.)önkormányzati rendelethez</t>
  </si>
  <si>
    <t>2015. évi költségvetés  módosított kiadásai</t>
  </si>
  <si>
    <t>Állam igazgatási felad.</t>
  </si>
  <si>
    <t>011130   Önkormányzatok és önkorm. hivatalok jogalkotó és ált. ig. tev</t>
  </si>
  <si>
    <t>72135</t>
  </si>
  <si>
    <t>013350   Az önkormányzati vagyonnal való gazdálkodással kapcs feladatok</t>
  </si>
  <si>
    <t>091220   Köznevelési intézmény 1-4 évf.tan.nev.összef.műk feladatai</t>
  </si>
  <si>
    <t>092120   Köznevelési intézmény 5-8 évf.tan.nev.összef.műk feladatai</t>
  </si>
  <si>
    <t>373943</t>
  </si>
  <si>
    <t>453533</t>
  </si>
  <si>
    <t xml:space="preserve">                                                        7.melléklet az 1/2015.(II.16.)önkormányzati rendelethez</t>
  </si>
  <si>
    <t xml:space="preserve">2015.évi költségvetés felhalmozási kiadásai </t>
  </si>
  <si>
    <t xml:space="preserve">Kiemelt előirányzat </t>
  </si>
  <si>
    <t>Forgalomtechnikai átalakítások (akadálymentesítés,gyalogátkelők)</t>
  </si>
  <si>
    <t>Rendezési terv</t>
  </si>
  <si>
    <t>Káli úti járdaépítés 2. szakasz</t>
  </si>
  <si>
    <t>Vitorlás kikötő engedélyezési tervek</t>
  </si>
  <si>
    <t>Telekvásárlás</t>
  </si>
  <si>
    <t>Hangosítási és egyéb eszközök közművelődéshez</t>
  </si>
  <si>
    <t>Beruházások Áfája</t>
  </si>
  <si>
    <t>Beruházások összesen</t>
  </si>
  <si>
    <t>Útfelújítások</t>
  </si>
  <si>
    <t>Strandfejlesztés, Szigeti, Császtai strand</t>
  </si>
  <si>
    <t>Halász utca  térburkolat</t>
  </si>
  <si>
    <t>Önkormányzati ingatlanok felújítása</t>
  </si>
  <si>
    <t>Halász utcai nyárfák kiváltása</t>
  </si>
  <si>
    <t>Felújítások Áfája</t>
  </si>
  <si>
    <t>Felújítások összesen</t>
  </si>
  <si>
    <t>Felhalmozási kiadások összesen</t>
  </si>
  <si>
    <t xml:space="preserve">                                                 8.melléklet az 1/2015.(II.16.)önkormányzati rendelethez</t>
  </si>
  <si>
    <t>Tájékoztató adatok a MŰKÖDÉSI bevételek és kiadások alakulásáról</t>
  </si>
  <si>
    <t>Teljesítés   2013. év</t>
  </si>
  <si>
    <t>Teljesítés   2014. év</t>
  </si>
  <si>
    <t>Terv   2015.év</t>
  </si>
  <si>
    <t>Módosított   2015.év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</si>
  <si>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</si>
  <si>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</si>
  <si>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</si>
  <si>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</si>
  <si>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</si>
  <si>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</si>
  <si>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 xml:space="preserve">                                                    9.melléklet az 1/2015.(II.16.)önkormányzati rendelethez</t>
  </si>
  <si>
    <t>Tájékoztató adatok a FELHALMOZÁSI bevételek és kiadások alakulásáról</t>
  </si>
  <si>
    <t>Teljesít 2013. év</t>
  </si>
  <si>
    <t>Teljesít 2014.év</t>
  </si>
  <si>
    <t>Terv 2015.év</t>
  </si>
  <si>
    <t>Módosított 2015.év</t>
  </si>
  <si>
    <t>Felhalmozási célú támogatások államh belülről</t>
  </si>
  <si>
    <t>Felhalmozási célú bevételek összesen</t>
  </si>
  <si>
    <t>Felhalmozási célú kiadások összesen</t>
  </si>
  <si>
    <t>1. melléklet a 9/2015.(IX.23.) önkormányzati rendelethez</t>
  </si>
  <si>
    <t>2. melléklet a 9/2015.(IX.23.) önkormányzati rendelethez</t>
  </si>
  <si>
    <t>3. melléklet a 9/2015.(IX.23.) önkormányzati rendelethez</t>
  </si>
  <si>
    <t>4. melléklet a 9/2015.(IX.23.) önkormányzati rendelethez</t>
  </si>
  <si>
    <t>5. melléklet a 9/2015.(IX.23.)önkormányzati rendelethez</t>
  </si>
  <si>
    <t>6. melléklet  a 9/2015.(IX.23.) önkormányzati rendelethez</t>
  </si>
  <si>
    <t>7.melléklet a 9/2015.(IX.23.)önkormányzati rendelethez</t>
  </si>
  <si>
    <t>8. melléklet a 9/2015.(IX.23.) önkormányzati rendelethez</t>
  </si>
  <si>
    <t>9. melléklet a 9/2015.(IX.23.) önkormányzati rendelethez</t>
  </si>
</sst>
</file>

<file path=xl/styles.xml><?xml version="1.0" encoding="utf-8"?>
<styleSheet xmlns="http://schemas.openxmlformats.org/spreadsheetml/2006/main">
  <numFmts count="1">
    <numFmt numFmtId="164" formatCode="yyyy\-mm\-dd"/>
  </numFmts>
  <fonts count="13"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3" fontId="5" fillId="0" borderId="1" xfId="0" applyNumberFormat="1" applyFont="1" applyBorder="1"/>
    <xf numFmtId="0" fontId="4" fillId="0" borderId="1" xfId="0" applyFont="1" applyBorder="1"/>
    <xf numFmtId="0" fontId="5" fillId="2" borderId="1" xfId="0" applyFont="1" applyFill="1" applyBorder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justify"/>
    </xf>
    <xf numFmtId="0" fontId="5" fillId="2" borderId="1" xfId="0" applyFont="1" applyFill="1" applyBorder="1"/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5" fillId="0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1" fillId="0" borderId="1" xfId="0" applyFont="1" applyBorder="1"/>
    <xf numFmtId="3" fontId="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0" borderId="1" xfId="0" applyNumberFormat="1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6" fillId="2" borderId="1" xfId="0" applyFont="1" applyFill="1" applyBorder="1"/>
    <xf numFmtId="0" fontId="0" fillId="0" borderId="0" xfId="0" applyNumberFormat="1"/>
    <xf numFmtId="0" fontId="5" fillId="0" borderId="1" xfId="0" applyFont="1" applyFill="1" applyBorder="1" applyAlignment="1">
      <alignment horizontal="left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left"/>
    </xf>
    <xf numFmtId="3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3" fontId="1" fillId="0" borderId="2" xfId="0" applyNumberFormat="1" applyFont="1" applyFill="1" applyBorder="1"/>
    <xf numFmtId="0" fontId="5" fillId="0" borderId="0" xfId="0" applyFont="1" applyFill="1"/>
    <xf numFmtId="3" fontId="4" fillId="2" borderId="1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0" fontId="5" fillId="0" borderId="1" xfId="0" applyFont="1" applyFill="1" applyBorder="1"/>
    <xf numFmtId="3" fontId="5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0" xfId="0" applyFont="1" applyFill="1"/>
    <xf numFmtId="0" fontId="3" fillId="0" borderId="0" xfId="0" applyFont="1" applyFill="1"/>
    <xf numFmtId="0" fontId="5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0" fontId="11" fillId="0" borderId="2" xfId="0" applyFont="1" applyFill="1" applyBorder="1"/>
    <xf numFmtId="49" fontId="11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0" fontId="11" fillId="0" borderId="5" xfId="0" applyFont="1" applyFill="1" applyBorder="1" applyAlignment="1"/>
    <xf numFmtId="0" fontId="1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12" fillId="0" borderId="3" xfId="0" applyFont="1" applyFill="1" applyBorder="1" applyAlignment="1"/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0" fontId="3" fillId="2" borderId="2" xfId="0" applyFont="1" applyFill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2" xfId="1" applyFont="1" applyBorder="1"/>
    <xf numFmtId="0" fontId="5" fillId="0" borderId="2" xfId="0" applyFont="1" applyFill="1" applyBorder="1" applyAlignment="1">
      <alignment horizontal="right" wrapText="1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0" xfId="0" applyFont="1" applyBorder="1"/>
    <xf numFmtId="0" fontId="3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7" xfId="0" applyFont="1" applyBorder="1"/>
    <xf numFmtId="164" fontId="3" fillId="0" borderId="2" xfId="0" applyNumberFormat="1" applyFont="1" applyBorder="1"/>
    <xf numFmtId="0" fontId="3" fillId="0" borderId="0" xfId="0" applyFo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0" xfId="0" applyFont="1"/>
  </cellXfs>
  <cellStyles count="2">
    <cellStyle name="Normál" xfId="0" builtinId="0"/>
    <cellStyle name="Normál_2010. évi költségvetés mellékletek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workbookViewId="0">
      <selection sqref="A1:D1"/>
    </sheetView>
  </sheetViews>
  <sheetFormatPr defaultRowHeight="15.75"/>
  <cols>
    <col min="1" max="1" width="7.28515625" style="1" customWidth="1"/>
    <col min="2" max="2" width="46.85546875" style="1" customWidth="1"/>
    <col min="3" max="3" width="16.7109375" style="1" customWidth="1"/>
    <col min="4" max="4" width="17.140625" style="1" customWidth="1"/>
    <col min="5" max="16384" width="9.140625" style="1"/>
  </cols>
  <sheetData>
    <row r="1" spans="1:4" ht="15.75" customHeight="1">
      <c r="A1" s="132" t="s">
        <v>439</v>
      </c>
      <c r="B1" s="132"/>
      <c r="C1" s="132"/>
      <c r="D1" s="132"/>
    </row>
    <row r="2" spans="1:4" ht="15.75" customHeight="1">
      <c r="A2" s="2"/>
      <c r="B2" s="133" t="s">
        <v>0</v>
      </c>
      <c r="C2" s="133"/>
      <c r="D2" s="133"/>
    </row>
    <row r="3" spans="1:4" ht="15.75" customHeight="1">
      <c r="A3" s="134" t="s">
        <v>1</v>
      </c>
      <c r="B3" s="134"/>
      <c r="C3" s="134"/>
      <c r="D3" s="134"/>
    </row>
    <row r="4" spans="1:4" ht="15.75" customHeight="1">
      <c r="A4" s="134" t="s">
        <v>2</v>
      </c>
      <c r="B4" s="134"/>
      <c r="C4" s="134"/>
      <c r="D4" s="134"/>
    </row>
    <row r="5" spans="1:4" ht="15.75" customHeight="1">
      <c r="A5" s="3"/>
      <c r="B5" s="3"/>
      <c r="C5" s="3"/>
      <c r="D5" s="3"/>
    </row>
    <row r="6" spans="1:4" ht="15.75" customHeight="1">
      <c r="A6" s="4"/>
      <c r="B6" s="4"/>
      <c r="C6" s="4"/>
      <c r="D6" s="5" t="s">
        <v>3</v>
      </c>
    </row>
    <row r="7" spans="1:4" ht="15.75" customHeight="1">
      <c r="A7" s="135" t="s">
        <v>4</v>
      </c>
      <c r="B7" s="135"/>
      <c r="C7" s="136" t="s">
        <v>5</v>
      </c>
      <c r="D7" s="136" t="s">
        <v>6</v>
      </c>
    </row>
    <row r="8" spans="1:4" ht="15.75" customHeight="1">
      <c r="A8" s="135"/>
      <c r="B8" s="135"/>
      <c r="C8" s="136"/>
      <c r="D8" s="136"/>
    </row>
    <row r="9" spans="1:4" ht="15.75" customHeight="1">
      <c r="A9" s="130" t="s">
        <v>7</v>
      </c>
      <c r="B9" s="130"/>
      <c r="C9" s="6">
        <f>SUM(C10:C13)</f>
        <v>336018</v>
      </c>
      <c r="D9" s="6">
        <f>SUM(D10:D13)</f>
        <v>338967</v>
      </c>
    </row>
    <row r="10" spans="1:4" ht="15.75" customHeight="1">
      <c r="A10" s="7" t="s">
        <v>8</v>
      </c>
      <c r="B10" s="8" t="s">
        <v>9</v>
      </c>
      <c r="C10" s="9">
        <v>125724</v>
      </c>
      <c r="D10" s="9">
        <v>128345</v>
      </c>
    </row>
    <row r="11" spans="1:4" ht="15.75" customHeight="1">
      <c r="A11" s="7" t="s">
        <v>10</v>
      </c>
      <c r="B11" s="8" t="s">
        <v>11</v>
      </c>
      <c r="C11" s="9">
        <v>100200</v>
      </c>
      <c r="D11" s="9">
        <v>100200</v>
      </c>
    </row>
    <row r="12" spans="1:4" ht="15.75" customHeight="1">
      <c r="A12" s="7" t="s">
        <v>12</v>
      </c>
      <c r="B12" s="8" t="s">
        <v>13</v>
      </c>
      <c r="C12" s="9">
        <v>109744</v>
      </c>
      <c r="D12" s="9">
        <v>110072</v>
      </c>
    </row>
    <row r="13" spans="1:4" ht="15.75" customHeight="1">
      <c r="A13" s="7" t="s">
        <v>14</v>
      </c>
      <c r="B13" s="8" t="s">
        <v>15</v>
      </c>
      <c r="C13" s="9">
        <v>350</v>
      </c>
      <c r="D13" s="9">
        <v>350</v>
      </c>
    </row>
    <row r="14" spans="1:4" ht="15.75" customHeight="1">
      <c r="A14" s="7"/>
      <c r="B14" s="8"/>
      <c r="C14" s="9"/>
      <c r="D14" s="9"/>
    </row>
    <row r="15" spans="1:4" ht="15.75" customHeight="1">
      <c r="A15" s="10" t="s">
        <v>16</v>
      </c>
      <c r="B15" s="10"/>
      <c r="C15" s="11">
        <f>SUM(C16:C18)</f>
        <v>10600</v>
      </c>
      <c r="D15" s="11">
        <f>SUM(D16:D18)</f>
        <v>10600</v>
      </c>
    </row>
    <row r="16" spans="1:4" ht="15.75" customHeight="1">
      <c r="A16" s="7" t="s">
        <v>17</v>
      </c>
      <c r="B16" s="7" t="s">
        <v>18</v>
      </c>
      <c r="C16" s="9">
        <v>10000</v>
      </c>
      <c r="D16" s="9">
        <v>10000</v>
      </c>
    </row>
    <row r="17" spans="1:4" ht="15.75" customHeight="1">
      <c r="A17" s="7" t="s">
        <v>19</v>
      </c>
      <c r="B17" s="8" t="s">
        <v>20</v>
      </c>
      <c r="C17" s="12">
        <v>600</v>
      </c>
      <c r="D17" s="12">
        <v>600</v>
      </c>
    </row>
    <row r="18" spans="1:4" ht="15.75" customHeight="1">
      <c r="A18" s="7" t="s">
        <v>21</v>
      </c>
      <c r="B18" s="8" t="s">
        <v>22</v>
      </c>
      <c r="C18" s="12">
        <v>0</v>
      </c>
      <c r="D18" s="12">
        <v>0</v>
      </c>
    </row>
    <row r="19" spans="1:4" ht="15.75" customHeight="1">
      <c r="A19" s="13"/>
      <c r="B19" s="8"/>
      <c r="C19" s="12"/>
      <c r="D19" s="12"/>
    </row>
    <row r="20" spans="1:4" ht="15.75" customHeight="1">
      <c r="A20" s="10" t="s">
        <v>23</v>
      </c>
      <c r="B20" s="14"/>
      <c r="C20" s="11">
        <f>SUM(C21)</f>
        <v>103000</v>
      </c>
      <c r="D20" s="11">
        <f>SUM(D21)</f>
        <v>103966</v>
      </c>
    </row>
    <row r="21" spans="1:4" ht="15.75" customHeight="1">
      <c r="A21" s="7" t="s">
        <v>24</v>
      </c>
      <c r="B21" s="8" t="s">
        <v>23</v>
      </c>
      <c r="C21" s="12">
        <v>103000</v>
      </c>
      <c r="D21" s="12">
        <v>103966</v>
      </c>
    </row>
    <row r="22" spans="1:4" ht="15.75" customHeight="1">
      <c r="A22" s="7"/>
      <c r="B22" s="8"/>
      <c r="C22" s="12"/>
      <c r="D22" s="12"/>
    </row>
    <row r="23" spans="1:4" ht="15.75" customHeight="1">
      <c r="A23" s="10" t="s">
        <v>25</v>
      </c>
      <c r="B23" s="10"/>
      <c r="C23" s="11">
        <f>SUM(C9+C15+C20)</f>
        <v>449618</v>
      </c>
      <c r="D23" s="11">
        <f>SUM(D9+D15+D20)</f>
        <v>453533</v>
      </c>
    </row>
    <row r="24" spans="1:4" ht="15.75" customHeight="1">
      <c r="A24" s="15"/>
      <c r="B24" s="15"/>
      <c r="C24" s="16"/>
      <c r="D24" s="16"/>
    </row>
    <row r="25" spans="1:4" ht="15.75" customHeight="1">
      <c r="A25" s="131" t="s">
        <v>26</v>
      </c>
      <c r="B25" s="131"/>
      <c r="C25" s="11">
        <f>SUM(C26:C30)</f>
        <v>330940</v>
      </c>
      <c r="D25" s="11">
        <f>SUM(D26:D30)</f>
        <v>330274</v>
      </c>
    </row>
    <row r="26" spans="1:4" ht="15.75" customHeight="1">
      <c r="A26" s="7" t="s">
        <v>27</v>
      </c>
      <c r="B26" s="18" t="s">
        <v>28</v>
      </c>
      <c r="C26" s="9">
        <v>75422</v>
      </c>
      <c r="D26" s="9">
        <v>77289</v>
      </c>
    </row>
    <row r="27" spans="1:4" ht="15.75" customHeight="1">
      <c r="A27" s="7" t="s">
        <v>29</v>
      </c>
      <c r="B27" s="7" t="s">
        <v>30</v>
      </c>
      <c r="C27" s="9">
        <v>20265</v>
      </c>
      <c r="D27" s="9">
        <v>20768</v>
      </c>
    </row>
    <row r="28" spans="1:4" ht="15.75" customHeight="1">
      <c r="A28" s="7" t="s">
        <v>31</v>
      </c>
      <c r="B28" s="8" t="s">
        <v>32</v>
      </c>
      <c r="C28" s="9">
        <v>145452</v>
      </c>
      <c r="D28" s="9">
        <v>145870</v>
      </c>
    </row>
    <row r="29" spans="1:4" ht="15.75" customHeight="1">
      <c r="A29" s="7" t="s">
        <v>33</v>
      </c>
      <c r="B29" s="18" t="s">
        <v>34</v>
      </c>
      <c r="C29" s="9">
        <v>6780</v>
      </c>
      <c r="D29" s="9">
        <v>6864</v>
      </c>
    </row>
    <row r="30" spans="1:4" ht="15.75" customHeight="1">
      <c r="A30" s="7" t="s">
        <v>35</v>
      </c>
      <c r="B30" s="18" t="s">
        <v>36</v>
      </c>
      <c r="C30" s="9">
        <v>83021</v>
      </c>
      <c r="D30" s="9">
        <v>79483</v>
      </c>
    </row>
    <row r="31" spans="1:4" ht="15.75" customHeight="1">
      <c r="A31" s="7"/>
      <c r="B31" s="18"/>
      <c r="C31" s="9"/>
      <c r="D31" s="9"/>
    </row>
    <row r="32" spans="1:4" ht="15.75" customHeight="1">
      <c r="A32" s="17" t="s">
        <v>37</v>
      </c>
      <c r="B32" s="19"/>
      <c r="C32" s="11">
        <f>SUM(C33:C35)</f>
        <v>118678</v>
      </c>
      <c r="D32" s="11">
        <f>SUM(D33:D35)</f>
        <v>118678</v>
      </c>
    </row>
    <row r="33" spans="1:4" ht="15.75" customHeight="1">
      <c r="A33" s="8" t="s">
        <v>38</v>
      </c>
      <c r="B33" s="18" t="s">
        <v>39</v>
      </c>
      <c r="C33" s="12">
        <v>47700</v>
      </c>
      <c r="D33" s="12">
        <v>47808</v>
      </c>
    </row>
    <row r="34" spans="1:4" ht="15.75" customHeight="1">
      <c r="A34" s="8" t="s">
        <v>40</v>
      </c>
      <c r="B34" s="18" t="s">
        <v>41</v>
      </c>
      <c r="C34" s="12">
        <v>66624</v>
      </c>
      <c r="D34" s="12">
        <v>66624</v>
      </c>
    </row>
    <row r="35" spans="1:4" ht="15.75" customHeight="1">
      <c r="A35" s="7" t="s">
        <v>42</v>
      </c>
      <c r="B35" s="7" t="s">
        <v>43</v>
      </c>
      <c r="C35" s="12">
        <v>4354</v>
      </c>
      <c r="D35" s="12">
        <v>4246</v>
      </c>
    </row>
    <row r="36" spans="1:4" ht="15.75" customHeight="1">
      <c r="A36" s="7"/>
      <c r="B36" s="7"/>
      <c r="C36" s="12"/>
      <c r="D36" s="12"/>
    </row>
    <row r="37" spans="1:4" ht="15.75" customHeight="1">
      <c r="A37" s="10" t="s">
        <v>44</v>
      </c>
      <c r="B37" s="20"/>
      <c r="C37" s="11">
        <f>SUM(C38)</f>
        <v>0</v>
      </c>
      <c r="D37" s="11">
        <f>SUM(D38)</f>
        <v>4581</v>
      </c>
    </row>
    <row r="38" spans="1:4" ht="15.75" customHeight="1">
      <c r="A38" s="7" t="s">
        <v>45</v>
      </c>
      <c r="B38" s="7" t="s">
        <v>44</v>
      </c>
      <c r="C38" s="12">
        <v>0</v>
      </c>
      <c r="D38" s="12">
        <v>4581</v>
      </c>
    </row>
    <row r="39" spans="1:4" ht="15.75" customHeight="1">
      <c r="A39" s="7"/>
      <c r="B39" s="7"/>
      <c r="C39" s="12"/>
      <c r="D39" s="12"/>
    </row>
    <row r="40" spans="1:4" ht="15.75" customHeight="1">
      <c r="A40" s="10" t="s">
        <v>46</v>
      </c>
      <c r="B40" s="10"/>
      <c r="C40" s="11">
        <f>SUM(C32,C25,C37)</f>
        <v>449618</v>
      </c>
      <c r="D40" s="11">
        <f>SUM(D32,D25,D37)</f>
        <v>453533</v>
      </c>
    </row>
  </sheetData>
  <sheetProtection selectLockedCells="1" selectUnlockedCells="1"/>
  <mergeCells count="9">
    <mergeCell ref="A9:B9"/>
    <mergeCell ref="A25:B25"/>
    <mergeCell ref="A1:D1"/>
    <mergeCell ref="B2:D2"/>
    <mergeCell ref="A3:D3"/>
    <mergeCell ref="A4:D4"/>
    <mergeCell ref="A7:B8"/>
    <mergeCell ref="C7:C8"/>
    <mergeCell ref="D7:D8"/>
  </mergeCells>
  <printOptions headings="1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workbookViewId="0">
      <selection sqref="A1:G1"/>
    </sheetView>
  </sheetViews>
  <sheetFormatPr defaultRowHeight="12.75"/>
  <cols>
    <col min="1" max="1" width="4.7109375" customWidth="1"/>
    <col min="2" max="2" width="5.42578125" customWidth="1"/>
    <col min="3" max="3" width="7.28515625" customWidth="1"/>
    <col min="4" max="4" width="4" customWidth="1"/>
    <col min="5" max="5" width="46" customWidth="1"/>
    <col min="6" max="7" width="16.7109375" customWidth="1"/>
  </cols>
  <sheetData>
    <row r="1" spans="1:8" ht="15.75">
      <c r="A1" s="137" t="s">
        <v>440</v>
      </c>
      <c r="B1" s="137"/>
      <c r="C1" s="137"/>
      <c r="D1" s="137"/>
      <c r="E1" s="137"/>
      <c r="F1" s="137"/>
      <c r="G1" s="137"/>
    </row>
    <row r="2" spans="1:8" ht="15.75">
      <c r="A2" s="21"/>
      <c r="B2" s="21"/>
      <c r="C2" s="21"/>
      <c r="D2" s="21"/>
      <c r="E2" s="133" t="s">
        <v>47</v>
      </c>
      <c r="F2" s="133"/>
      <c r="G2" s="133"/>
    </row>
    <row r="3" spans="1:8" ht="15" customHeight="1">
      <c r="A3" s="138" t="s">
        <v>1</v>
      </c>
      <c r="B3" s="138"/>
      <c r="C3" s="138"/>
      <c r="D3" s="138"/>
      <c r="E3" s="138"/>
      <c r="F3" s="138"/>
      <c r="G3" s="138"/>
      <c r="H3" s="23"/>
    </row>
    <row r="4" spans="1:8" ht="15" customHeight="1">
      <c r="A4" s="138" t="s">
        <v>48</v>
      </c>
      <c r="B4" s="138"/>
      <c r="C4" s="138"/>
      <c r="D4" s="138"/>
      <c r="E4" s="138"/>
      <c r="F4" s="138"/>
      <c r="G4" s="138"/>
      <c r="H4" s="23"/>
    </row>
    <row r="5" spans="1:8" ht="15" customHeight="1">
      <c r="A5" s="138" t="s">
        <v>49</v>
      </c>
      <c r="B5" s="138"/>
      <c r="C5" s="138"/>
      <c r="D5" s="138"/>
      <c r="E5" s="138"/>
      <c r="F5" s="138"/>
      <c r="G5" s="138"/>
      <c r="H5" s="23"/>
    </row>
    <row r="6" spans="1:8" ht="15" customHeight="1">
      <c r="A6" s="22"/>
      <c r="B6" s="22"/>
      <c r="C6" s="22"/>
      <c r="D6" s="22"/>
      <c r="E6" s="22"/>
      <c r="F6" s="22"/>
      <c r="G6" s="22"/>
    </row>
    <row r="7" spans="1:8" ht="15.75">
      <c r="A7" s="24"/>
      <c r="B7" s="24"/>
      <c r="C7" s="24"/>
      <c r="D7" s="24"/>
      <c r="E7" s="25"/>
      <c r="F7" s="25"/>
      <c r="G7" s="25" t="s">
        <v>3</v>
      </c>
    </row>
    <row r="8" spans="1:8" ht="15.75" customHeight="1">
      <c r="A8" s="139" t="s">
        <v>50</v>
      </c>
      <c r="B8" s="139"/>
      <c r="C8" s="139"/>
      <c r="D8" s="139"/>
      <c r="E8" s="139"/>
      <c r="F8" s="140" t="s">
        <v>5</v>
      </c>
      <c r="G8" s="140" t="s">
        <v>6</v>
      </c>
    </row>
    <row r="9" spans="1:8">
      <c r="A9" s="139"/>
      <c r="B9" s="139"/>
      <c r="C9" s="139"/>
      <c r="D9" s="139"/>
      <c r="E9" s="139"/>
      <c r="F9" s="140"/>
      <c r="G9" s="140"/>
    </row>
    <row r="10" spans="1:8" ht="15.75">
      <c r="A10" s="10" t="s">
        <v>51</v>
      </c>
      <c r="B10" s="26"/>
      <c r="C10" s="26"/>
      <c r="D10" s="26"/>
      <c r="E10" s="26"/>
      <c r="F10" s="27">
        <f>F11+F20+F23+F15</f>
        <v>8090</v>
      </c>
      <c r="G10" s="27">
        <f>G11+G20+G23+G15</f>
        <v>8090</v>
      </c>
    </row>
    <row r="11" spans="1:8" ht="15.75">
      <c r="A11" s="28" t="s">
        <v>8</v>
      </c>
      <c r="B11" s="28"/>
      <c r="C11" s="28" t="s">
        <v>9</v>
      </c>
      <c r="D11" s="28"/>
      <c r="E11" s="29"/>
      <c r="F11" s="30">
        <f>SUM(F12)</f>
        <v>5886</v>
      </c>
      <c r="G11" s="30">
        <f>SUM(G12)</f>
        <v>5886</v>
      </c>
    </row>
    <row r="12" spans="1:8" ht="15.75">
      <c r="A12" s="29"/>
      <c r="B12" s="29" t="s">
        <v>52</v>
      </c>
      <c r="C12" s="29"/>
      <c r="D12" s="29" t="s">
        <v>53</v>
      </c>
      <c r="E12" s="29"/>
      <c r="F12" s="31">
        <f>F13</f>
        <v>5886</v>
      </c>
      <c r="G12" s="31">
        <f>G13</f>
        <v>5886</v>
      </c>
    </row>
    <row r="13" spans="1:8" ht="15.75">
      <c r="A13" s="32"/>
      <c r="B13" s="33"/>
      <c r="C13" s="33"/>
      <c r="D13" s="33"/>
      <c r="E13" s="34" t="s">
        <v>54</v>
      </c>
      <c r="F13" s="31">
        <v>5886</v>
      </c>
      <c r="G13" s="31">
        <v>5886</v>
      </c>
    </row>
    <row r="14" spans="1:8" ht="15.75">
      <c r="A14" s="32"/>
      <c r="B14" s="33"/>
      <c r="C14" s="33"/>
      <c r="D14" s="33"/>
      <c r="E14" s="34"/>
      <c r="F14" s="31"/>
      <c r="G14" s="31"/>
    </row>
    <row r="15" spans="1:8" ht="15.75">
      <c r="A15" s="28" t="s">
        <v>12</v>
      </c>
      <c r="B15" s="28"/>
      <c r="C15" s="28" t="s">
        <v>13</v>
      </c>
      <c r="D15" s="28"/>
      <c r="E15" s="28"/>
      <c r="F15" s="31">
        <f>SUM(F16:F18)</f>
        <v>1254</v>
      </c>
      <c r="G15" s="31">
        <f>SUM(G16:G18)</f>
        <v>1254</v>
      </c>
    </row>
    <row r="16" spans="1:8" ht="15.75">
      <c r="A16" s="29"/>
      <c r="B16" s="29"/>
      <c r="C16" s="29" t="s">
        <v>55</v>
      </c>
      <c r="D16" s="29" t="s">
        <v>56</v>
      </c>
      <c r="E16" s="29"/>
      <c r="F16" s="31">
        <v>200</v>
      </c>
      <c r="G16" s="31">
        <v>200</v>
      </c>
    </row>
    <row r="17" spans="1:7" ht="15.75">
      <c r="A17" s="29"/>
      <c r="B17" s="29"/>
      <c r="C17" s="29" t="s">
        <v>57</v>
      </c>
      <c r="D17" s="29" t="s">
        <v>58</v>
      </c>
      <c r="E17" s="29"/>
      <c r="F17" s="31">
        <v>54</v>
      </c>
      <c r="G17" s="31">
        <v>54</v>
      </c>
    </row>
    <row r="18" spans="1:7" ht="15.75">
      <c r="A18" s="29"/>
      <c r="B18" s="29"/>
      <c r="C18" s="29" t="s">
        <v>59</v>
      </c>
      <c r="D18" s="29" t="s">
        <v>60</v>
      </c>
      <c r="E18" s="29"/>
      <c r="F18" s="31">
        <v>1000</v>
      </c>
      <c r="G18" s="31">
        <v>1000</v>
      </c>
    </row>
    <row r="19" spans="1:7" ht="15.75">
      <c r="A19" s="32"/>
      <c r="B19" s="33"/>
      <c r="C19" s="34"/>
      <c r="D19" s="34"/>
      <c r="E19" s="34"/>
      <c r="F19" s="31"/>
      <c r="G19" s="31"/>
    </row>
    <row r="20" spans="1:7" ht="15.75">
      <c r="A20" s="28" t="s">
        <v>19</v>
      </c>
      <c r="B20" s="28"/>
      <c r="C20" s="28" t="s">
        <v>20</v>
      </c>
      <c r="D20" s="28"/>
      <c r="E20" s="28"/>
      <c r="F20" s="30">
        <f>SUM(F21)</f>
        <v>600</v>
      </c>
      <c r="G20" s="30">
        <f>SUM(G21)</f>
        <v>600</v>
      </c>
    </row>
    <row r="21" spans="1:7" ht="15.75">
      <c r="A21" s="29"/>
      <c r="B21" s="29" t="s">
        <v>61</v>
      </c>
      <c r="C21" s="29"/>
      <c r="D21" s="29" t="s">
        <v>62</v>
      </c>
      <c r="E21" s="29"/>
      <c r="F21" s="31">
        <v>600</v>
      </c>
      <c r="G21" s="31">
        <v>600</v>
      </c>
    </row>
    <row r="22" spans="1:7" ht="15.75">
      <c r="A22" s="29"/>
      <c r="B22" s="29"/>
      <c r="C22" s="29"/>
      <c r="D22" s="29"/>
      <c r="E22" s="29"/>
      <c r="F22" s="31"/>
      <c r="G22" s="31"/>
    </row>
    <row r="23" spans="1:7" ht="15.75">
      <c r="A23" s="28" t="s">
        <v>14</v>
      </c>
      <c r="B23" s="28"/>
      <c r="C23" s="28" t="s">
        <v>15</v>
      </c>
      <c r="D23" s="28"/>
      <c r="E23" s="28"/>
      <c r="F23" s="30">
        <f>SUM(F24)</f>
        <v>350</v>
      </c>
      <c r="G23" s="30">
        <f>SUM(G24)</f>
        <v>350</v>
      </c>
    </row>
    <row r="24" spans="1:7" ht="15.75">
      <c r="A24" s="29"/>
      <c r="B24" s="29" t="s">
        <v>63</v>
      </c>
      <c r="C24" s="29"/>
      <c r="D24" s="29" t="s">
        <v>64</v>
      </c>
      <c r="E24" s="29"/>
      <c r="F24" s="31">
        <v>350</v>
      </c>
      <c r="G24" s="31">
        <v>350</v>
      </c>
    </row>
    <row r="25" spans="1:7" ht="15.75">
      <c r="A25" s="29"/>
      <c r="B25" s="29"/>
      <c r="C25" s="29"/>
      <c r="D25" s="29"/>
      <c r="E25" s="29"/>
      <c r="F25" s="31"/>
      <c r="G25" s="31"/>
    </row>
    <row r="26" spans="1:7" ht="15.75" customHeight="1">
      <c r="A26" s="35" t="s">
        <v>65</v>
      </c>
      <c r="B26" s="35"/>
      <c r="C26" s="35"/>
      <c r="D26" s="35"/>
      <c r="E26" s="35"/>
      <c r="F26" s="36">
        <f>SUM(F27)</f>
        <v>100200</v>
      </c>
      <c r="G26" s="36">
        <f>SUM(G27)</f>
        <v>100200</v>
      </c>
    </row>
    <row r="27" spans="1:7" ht="15.75" customHeight="1">
      <c r="A27" s="28" t="s">
        <v>10</v>
      </c>
      <c r="B27" s="28"/>
      <c r="C27" s="28" t="s">
        <v>11</v>
      </c>
      <c r="D27" s="28"/>
      <c r="E27" s="28"/>
      <c r="F27" s="37">
        <f>F28+F31</f>
        <v>100200</v>
      </c>
      <c r="G27" s="37">
        <f>G28+G31</f>
        <v>100200</v>
      </c>
    </row>
    <row r="28" spans="1:7" ht="15.75" customHeight="1">
      <c r="A28" s="29"/>
      <c r="B28" s="28" t="s">
        <v>66</v>
      </c>
      <c r="C28" s="28"/>
      <c r="D28" s="28" t="s">
        <v>67</v>
      </c>
      <c r="E28" s="28"/>
      <c r="F28" s="37">
        <f>SUM(F29:F30)</f>
        <v>59000</v>
      </c>
      <c r="G28" s="37">
        <f>SUM(G29:G30)</f>
        <v>59000</v>
      </c>
    </row>
    <row r="29" spans="1:7" ht="15.75" customHeight="1">
      <c r="A29" s="29"/>
      <c r="B29" s="29"/>
      <c r="C29" s="29"/>
      <c r="D29" s="29"/>
      <c r="E29" s="29" t="s">
        <v>68</v>
      </c>
      <c r="F29" s="38">
        <v>46000</v>
      </c>
      <c r="G29" s="38">
        <v>46000</v>
      </c>
    </row>
    <row r="30" spans="1:7" ht="15.75" customHeight="1">
      <c r="A30" s="28"/>
      <c r="B30" s="28"/>
      <c r="C30" s="28"/>
      <c r="D30" s="28"/>
      <c r="E30" s="29" t="s">
        <v>69</v>
      </c>
      <c r="F30" s="39">
        <v>13000</v>
      </c>
      <c r="G30" s="39">
        <v>13000</v>
      </c>
    </row>
    <row r="31" spans="1:7" ht="15.75" customHeight="1">
      <c r="A31" s="28"/>
      <c r="B31" s="28" t="s">
        <v>70</v>
      </c>
      <c r="C31" s="28"/>
      <c r="D31" s="28" t="s">
        <v>71</v>
      </c>
      <c r="E31" s="28"/>
      <c r="F31" s="37">
        <f>F32+F34+F36</f>
        <v>41200</v>
      </c>
      <c r="G31" s="37">
        <f>G32+G34+G36</f>
        <v>41200</v>
      </c>
    </row>
    <row r="32" spans="1:7" ht="15.75" customHeight="1">
      <c r="A32" s="28"/>
      <c r="B32" s="29"/>
      <c r="C32" s="29" t="s">
        <v>72</v>
      </c>
      <c r="D32" s="29" t="s">
        <v>73</v>
      </c>
      <c r="E32" s="29"/>
      <c r="F32" s="39">
        <f>SUM(F33)</f>
        <v>18500</v>
      </c>
      <c r="G32" s="39">
        <f>SUM(G33)</f>
        <v>18500</v>
      </c>
    </row>
    <row r="33" spans="1:7" ht="15.75" customHeight="1">
      <c r="A33" s="28"/>
      <c r="B33" s="29"/>
      <c r="C33" s="29"/>
      <c r="D33" s="29"/>
      <c r="E33" s="29" t="s">
        <v>74</v>
      </c>
      <c r="F33" s="38">
        <v>18500</v>
      </c>
      <c r="G33" s="38">
        <v>18500</v>
      </c>
    </row>
    <row r="34" spans="1:7" ht="15.75" customHeight="1">
      <c r="A34" s="28"/>
      <c r="B34" s="29"/>
      <c r="C34" s="29" t="s">
        <v>75</v>
      </c>
      <c r="D34" s="29" t="s">
        <v>76</v>
      </c>
      <c r="E34" s="29"/>
      <c r="F34" s="39">
        <f>SUM(F35)</f>
        <v>3000</v>
      </c>
      <c r="G34" s="39">
        <f>SUM(G35)</f>
        <v>3000</v>
      </c>
    </row>
    <row r="35" spans="1:7" ht="15.75" customHeight="1">
      <c r="A35" s="28"/>
      <c r="B35" s="29"/>
      <c r="C35" s="29"/>
      <c r="D35" s="29"/>
      <c r="E35" s="29" t="s">
        <v>77</v>
      </c>
      <c r="F35" s="39">
        <v>3000</v>
      </c>
      <c r="G35" s="39">
        <v>3000</v>
      </c>
    </row>
    <row r="36" spans="1:7" ht="15.75" customHeight="1">
      <c r="A36" s="28"/>
      <c r="B36" s="29"/>
      <c r="C36" s="29" t="s">
        <v>78</v>
      </c>
      <c r="D36" s="29" t="s">
        <v>79</v>
      </c>
      <c r="E36" s="29"/>
      <c r="F36" s="39">
        <f>SUM(F37:F40)</f>
        <v>19700</v>
      </c>
      <c r="G36" s="39">
        <f>SUM(G37:G40)</f>
        <v>19700</v>
      </c>
    </row>
    <row r="37" spans="1:7" ht="15.75" customHeight="1">
      <c r="A37" s="28"/>
      <c r="B37" s="29"/>
      <c r="C37" s="29"/>
      <c r="D37" s="29"/>
      <c r="E37" s="29" t="s">
        <v>80</v>
      </c>
      <c r="F37" s="39">
        <v>19000</v>
      </c>
      <c r="G37" s="39">
        <v>19000</v>
      </c>
    </row>
    <row r="38" spans="1:7" ht="15.75" customHeight="1">
      <c r="A38" s="29"/>
      <c r="B38" s="29"/>
      <c r="C38" s="29"/>
      <c r="D38" s="29"/>
      <c r="E38" s="29" t="s">
        <v>81</v>
      </c>
      <c r="F38" s="38">
        <v>200</v>
      </c>
      <c r="G38" s="38">
        <v>200</v>
      </c>
    </row>
    <row r="39" spans="1:7" ht="15.75" customHeight="1">
      <c r="A39" s="29"/>
      <c r="B39" s="29"/>
      <c r="C39" s="29" t="s">
        <v>82</v>
      </c>
      <c r="D39" s="29"/>
      <c r="E39" s="29" t="s">
        <v>83</v>
      </c>
      <c r="F39" s="39">
        <v>500</v>
      </c>
      <c r="G39" s="39">
        <v>500</v>
      </c>
    </row>
    <row r="40" spans="1:7" ht="15.75" customHeight="1">
      <c r="A40" s="29"/>
      <c r="B40" s="29"/>
      <c r="C40" s="29" t="s">
        <v>84</v>
      </c>
      <c r="D40" s="29"/>
      <c r="E40" s="29" t="s">
        <v>85</v>
      </c>
      <c r="F40" s="39"/>
      <c r="G40" s="39"/>
    </row>
    <row r="41" spans="1:7" ht="15.75" customHeight="1">
      <c r="A41" s="29"/>
      <c r="B41" s="29"/>
      <c r="C41" s="29"/>
      <c r="D41" s="29"/>
      <c r="E41" s="29"/>
      <c r="F41" s="39"/>
      <c r="G41" s="39"/>
    </row>
    <row r="42" spans="1:7" ht="15.75" customHeight="1">
      <c r="A42" s="10" t="s">
        <v>86</v>
      </c>
      <c r="B42" s="17"/>
      <c r="C42" s="17"/>
      <c r="D42" s="17"/>
      <c r="E42" s="17"/>
      <c r="F42" s="36">
        <f>SUM(F43)</f>
        <v>127</v>
      </c>
      <c r="G42" s="36">
        <f>SUM(G43)</f>
        <v>127</v>
      </c>
    </row>
    <row r="43" spans="1:7" ht="15.75" customHeight="1">
      <c r="A43" s="28" t="s">
        <v>12</v>
      </c>
      <c r="B43" s="28"/>
      <c r="C43" s="28" t="s">
        <v>13</v>
      </c>
      <c r="D43" s="28"/>
      <c r="E43" s="28"/>
      <c r="F43" s="39">
        <f>F44+F45</f>
        <v>127</v>
      </c>
      <c r="G43" s="39">
        <f>G44+G45</f>
        <v>127</v>
      </c>
    </row>
    <row r="44" spans="1:7" ht="15.75" customHeight="1">
      <c r="A44" s="28"/>
      <c r="B44" s="28"/>
      <c r="C44" s="29" t="s">
        <v>55</v>
      </c>
      <c r="D44" s="29" t="s">
        <v>87</v>
      </c>
      <c r="E44" s="29"/>
      <c r="F44" s="39">
        <v>100</v>
      </c>
      <c r="G44" s="39">
        <v>100</v>
      </c>
    </row>
    <row r="45" spans="1:7" ht="15.75" customHeight="1">
      <c r="A45" s="29"/>
      <c r="B45" s="29"/>
      <c r="C45" s="29" t="s">
        <v>57</v>
      </c>
      <c r="D45" s="29" t="s">
        <v>58</v>
      </c>
      <c r="E45" s="29"/>
      <c r="F45" s="39">
        <v>27</v>
      </c>
      <c r="G45" s="39">
        <v>27</v>
      </c>
    </row>
    <row r="46" spans="1:7" ht="15.75" customHeight="1">
      <c r="A46" s="29"/>
      <c r="B46" s="29"/>
      <c r="C46" s="29"/>
      <c r="D46" s="29"/>
      <c r="E46" s="29"/>
      <c r="F46" s="39"/>
      <c r="G46" s="39"/>
    </row>
    <row r="47" spans="1:7" ht="15.75" customHeight="1">
      <c r="A47" s="10" t="s">
        <v>88</v>
      </c>
      <c r="B47" s="17"/>
      <c r="C47" s="17"/>
      <c r="D47" s="17"/>
      <c r="E47" s="40"/>
      <c r="F47" s="36">
        <f>SUM(F48)</f>
        <v>61797</v>
      </c>
      <c r="G47" s="36">
        <f>SUM(G48)</f>
        <v>61797</v>
      </c>
    </row>
    <row r="48" spans="1:7" ht="15.75" customHeight="1">
      <c r="A48" s="28" t="s">
        <v>12</v>
      </c>
      <c r="B48" s="28"/>
      <c r="C48" s="28" t="s">
        <v>13</v>
      </c>
      <c r="D48" s="28"/>
      <c r="E48" s="28"/>
      <c r="F48" s="39">
        <f>F50+F53+F49</f>
        <v>61797</v>
      </c>
      <c r="G48" s="39">
        <f>G50+G53+G49</f>
        <v>61797</v>
      </c>
    </row>
    <row r="49" spans="1:9" ht="15.75" customHeight="1">
      <c r="A49" s="29"/>
      <c r="B49" s="29"/>
      <c r="C49" s="29" t="s">
        <v>89</v>
      </c>
      <c r="D49" s="29" t="s">
        <v>90</v>
      </c>
      <c r="E49" s="29"/>
      <c r="F49" s="38">
        <v>787</v>
      </c>
      <c r="G49" s="38">
        <v>787</v>
      </c>
    </row>
    <row r="50" spans="1:9" ht="15.75" customHeight="1">
      <c r="A50" s="29"/>
      <c r="B50" s="29"/>
      <c r="C50" s="29" t="s">
        <v>55</v>
      </c>
      <c r="D50" s="29" t="s">
        <v>91</v>
      </c>
      <c r="E50" s="29"/>
      <c r="F50" s="39">
        <f>SUM(F51:F52)</f>
        <v>48000</v>
      </c>
      <c r="G50" s="39">
        <f>SUM(G51:G52)</f>
        <v>48000</v>
      </c>
    </row>
    <row r="51" spans="1:9" ht="15.75" customHeight="1">
      <c r="A51" s="29"/>
      <c r="B51" s="29"/>
      <c r="C51" s="29"/>
      <c r="D51" s="29"/>
      <c r="E51" s="29" t="s">
        <v>92</v>
      </c>
      <c r="F51" s="38">
        <v>47400</v>
      </c>
      <c r="G51" s="38">
        <v>47400</v>
      </c>
    </row>
    <row r="52" spans="1:9" ht="15.75" customHeight="1">
      <c r="A52" s="29"/>
      <c r="B52" s="29"/>
      <c r="C52" s="29"/>
      <c r="D52" s="29"/>
      <c r="E52" s="29" t="s">
        <v>93</v>
      </c>
      <c r="F52" s="39">
        <v>600</v>
      </c>
      <c r="G52" s="39">
        <v>600</v>
      </c>
    </row>
    <row r="53" spans="1:9" ht="15.75" customHeight="1">
      <c r="A53" s="29"/>
      <c r="B53" s="29"/>
      <c r="C53" s="29" t="s">
        <v>57</v>
      </c>
      <c r="D53" s="29" t="s">
        <v>58</v>
      </c>
      <c r="E53" s="29"/>
      <c r="F53" s="38">
        <v>13010</v>
      </c>
      <c r="G53" s="38">
        <v>13010</v>
      </c>
    </row>
    <row r="54" spans="1:9" ht="15.75" customHeight="1">
      <c r="A54" s="29"/>
      <c r="B54" s="29"/>
      <c r="C54" s="29"/>
      <c r="D54" s="29"/>
      <c r="E54" s="29"/>
      <c r="F54" s="39"/>
      <c r="G54" s="39"/>
    </row>
    <row r="55" spans="1:9" ht="15.75" customHeight="1">
      <c r="A55" s="29"/>
      <c r="B55" s="29"/>
      <c r="C55" s="29"/>
      <c r="D55" s="29"/>
      <c r="E55" s="29"/>
      <c r="F55" s="39"/>
      <c r="G55" s="39"/>
    </row>
    <row r="56" spans="1:9" ht="15.75" customHeight="1">
      <c r="A56" s="35" t="s">
        <v>94</v>
      </c>
      <c r="B56" s="35"/>
      <c r="C56" s="35"/>
      <c r="D56" s="35"/>
      <c r="E56" s="35"/>
      <c r="F56" s="36">
        <f>F57+F66</f>
        <v>104835</v>
      </c>
      <c r="G56" s="36">
        <f>G57+G66</f>
        <v>107655</v>
      </c>
      <c r="H56" s="41"/>
      <c r="I56" s="41"/>
    </row>
    <row r="57" spans="1:9" ht="15.75" customHeight="1">
      <c r="A57" s="28" t="s">
        <v>8</v>
      </c>
      <c r="B57" s="28"/>
      <c r="C57" s="28" t="s">
        <v>9</v>
      </c>
      <c r="D57" s="28"/>
      <c r="E57" s="29"/>
      <c r="F57" s="39">
        <f>F58</f>
        <v>104835</v>
      </c>
      <c r="G57" s="39">
        <f>G58</f>
        <v>107655</v>
      </c>
    </row>
    <row r="58" spans="1:9" ht="15.75" customHeight="1">
      <c r="A58" s="29"/>
      <c r="B58" s="29" t="s">
        <v>95</v>
      </c>
      <c r="C58" s="29"/>
      <c r="D58" s="29" t="s">
        <v>96</v>
      </c>
      <c r="E58" s="29"/>
      <c r="F58" s="39">
        <f>SUM(F59:F64)</f>
        <v>104835</v>
      </c>
      <c r="G58" s="39">
        <f>SUM(G59:G64)</f>
        <v>107655</v>
      </c>
    </row>
    <row r="59" spans="1:9" ht="15.75" customHeight="1">
      <c r="A59" s="28"/>
      <c r="B59" s="28"/>
      <c r="C59" s="29" t="s">
        <v>97</v>
      </c>
      <c r="D59" s="29" t="s">
        <v>98</v>
      </c>
      <c r="E59" s="29"/>
      <c r="F59" s="39">
        <v>60865</v>
      </c>
      <c r="G59" s="39">
        <v>61067</v>
      </c>
    </row>
    <row r="60" spans="1:9" ht="15.75" customHeight="1">
      <c r="A60" s="29"/>
      <c r="B60" s="29"/>
      <c r="C60" s="29" t="s">
        <v>99</v>
      </c>
      <c r="D60" s="29" t="s">
        <v>100</v>
      </c>
      <c r="E60" s="29"/>
      <c r="F60" s="39">
        <v>25536</v>
      </c>
      <c r="G60" s="39">
        <v>25536</v>
      </c>
    </row>
    <row r="61" spans="1:9" ht="15.75" customHeight="1">
      <c r="A61" s="29"/>
      <c r="B61" s="29"/>
      <c r="C61" s="29" t="s">
        <v>101</v>
      </c>
      <c r="D61" s="29" t="s">
        <v>102</v>
      </c>
      <c r="E61" s="29"/>
      <c r="F61" s="39">
        <v>17074</v>
      </c>
      <c r="G61" s="39">
        <v>17660</v>
      </c>
    </row>
    <row r="62" spans="1:9" ht="15.75" customHeight="1">
      <c r="A62" s="29"/>
      <c r="B62" s="29"/>
      <c r="C62" s="29" t="s">
        <v>103</v>
      </c>
      <c r="D62" s="29" t="s">
        <v>104</v>
      </c>
      <c r="E62" s="29"/>
      <c r="F62" s="38">
        <v>1360</v>
      </c>
      <c r="G62" s="38">
        <v>1450</v>
      </c>
    </row>
    <row r="63" spans="1:9" ht="15.75" customHeight="1">
      <c r="A63" s="29"/>
      <c r="B63" s="29"/>
      <c r="C63" s="29" t="s">
        <v>105</v>
      </c>
      <c r="D63" s="29" t="s">
        <v>106</v>
      </c>
      <c r="E63" s="29"/>
      <c r="F63" s="39">
        <v>0</v>
      </c>
      <c r="G63" s="39">
        <v>1942</v>
      </c>
    </row>
    <row r="64" spans="1:9" ht="15.75" customHeight="1">
      <c r="A64" s="29"/>
      <c r="B64" s="29"/>
      <c r="C64" s="29" t="s">
        <v>107</v>
      </c>
      <c r="D64" s="29" t="s">
        <v>108</v>
      </c>
      <c r="E64" s="29"/>
      <c r="F64" s="38">
        <v>0</v>
      </c>
      <c r="G64" s="38">
        <v>0</v>
      </c>
    </row>
    <row r="65" spans="1:7" ht="15.75" customHeight="1">
      <c r="A65" s="29"/>
      <c r="B65" s="29"/>
      <c r="C65" s="29"/>
      <c r="D65" s="29"/>
      <c r="E65" s="29"/>
      <c r="F65" s="39"/>
      <c r="G65" s="39"/>
    </row>
    <row r="66" spans="1:7" ht="15.75" customHeight="1">
      <c r="A66" s="28" t="s">
        <v>17</v>
      </c>
      <c r="B66" s="28"/>
      <c r="C66" s="28" t="s">
        <v>18</v>
      </c>
      <c r="D66" s="28"/>
      <c r="E66" s="28"/>
      <c r="F66" s="37">
        <f>F67</f>
        <v>0</v>
      </c>
      <c r="G66" s="37">
        <f>G67</f>
        <v>0</v>
      </c>
    </row>
    <row r="67" spans="1:7" ht="15.75" customHeight="1">
      <c r="A67" s="29"/>
      <c r="B67" s="29" t="s">
        <v>109</v>
      </c>
      <c r="C67" s="29"/>
      <c r="D67" s="29" t="s">
        <v>110</v>
      </c>
      <c r="E67" s="29"/>
      <c r="F67" s="39"/>
      <c r="G67" s="39"/>
    </row>
    <row r="68" spans="1:7" ht="15.75" customHeight="1">
      <c r="A68" s="29"/>
      <c r="B68" s="29"/>
      <c r="C68" s="29"/>
      <c r="D68" s="29"/>
      <c r="E68" s="29"/>
      <c r="F68" s="39"/>
      <c r="G68" s="39"/>
    </row>
    <row r="69" spans="1:7" ht="15.75" customHeight="1">
      <c r="A69" s="35" t="s">
        <v>111</v>
      </c>
      <c r="B69" s="35"/>
      <c r="C69" s="35"/>
      <c r="D69" s="35"/>
      <c r="E69" s="35"/>
      <c r="F69" s="36">
        <f>SUM(F70)</f>
        <v>103000</v>
      </c>
      <c r="G69" s="36">
        <f>SUM(G70)</f>
        <v>103966</v>
      </c>
    </row>
    <row r="70" spans="1:7" ht="15.75" customHeight="1">
      <c r="A70" s="28" t="s">
        <v>24</v>
      </c>
      <c r="B70" s="28"/>
      <c r="C70" s="28" t="s">
        <v>23</v>
      </c>
      <c r="D70" s="28"/>
      <c r="E70" s="28"/>
      <c r="F70" s="39">
        <f>SUM(F71)</f>
        <v>103000</v>
      </c>
      <c r="G70" s="39">
        <f>SUM(G71)</f>
        <v>103966</v>
      </c>
    </row>
    <row r="71" spans="1:7" ht="15.75" customHeight="1">
      <c r="A71" s="29"/>
      <c r="B71" s="29" t="s">
        <v>112</v>
      </c>
      <c r="C71" s="29"/>
      <c r="D71" s="29" t="s">
        <v>113</v>
      </c>
      <c r="E71" s="29"/>
      <c r="F71" s="39">
        <f>F72+F73</f>
        <v>103000</v>
      </c>
      <c r="G71" s="39">
        <f>SUM(G72:G74)</f>
        <v>103966</v>
      </c>
    </row>
    <row r="72" spans="1:7" ht="15.75" customHeight="1">
      <c r="A72" s="29"/>
      <c r="B72" s="29"/>
      <c r="C72" s="29" t="s">
        <v>114</v>
      </c>
      <c r="D72" s="29"/>
      <c r="E72" s="29" t="s">
        <v>115</v>
      </c>
      <c r="F72" s="39">
        <v>23000</v>
      </c>
      <c r="G72" s="39">
        <v>23000</v>
      </c>
    </row>
    <row r="73" spans="1:7" ht="15.75" customHeight="1">
      <c r="A73" s="29"/>
      <c r="B73" s="29"/>
      <c r="C73" s="29" t="s">
        <v>116</v>
      </c>
      <c r="D73" s="29"/>
      <c r="E73" s="42" t="s">
        <v>117</v>
      </c>
      <c r="F73" s="39">
        <v>80000</v>
      </c>
      <c r="G73" s="39">
        <v>80000</v>
      </c>
    </row>
    <row r="74" spans="1:7" ht="15.75" customHeight="1">
      <c r="A74" s="29"/>
      <c r="B74" s="29"/>
      <c r="C74" s="29" t="s">
        <v>118</v>
      </c>
      <c r="D74" s="29"/>
      <c r="E74" s="29" t="s">
        <v>119</v>
      </c>
      <c r="F74" s="39"/>
      <c r="G74" s="39">
        <v>966</v>
      </c>
    </row>
    <row r="75" spans="1:7" ht="15.75" customHeight="1">
      <c r="A75" s="10" t="s">
        <v>120</v>
      </c>
      <c r="B75" s="17"/>
      <c r="C75" s="17"/>
      <c r="D75" s="43"/>
      <c r="E75" s="44"/>
      <c r="F75" s="36">
        <f>F76</f>
        <v>10000</v>
      </c>
      <c r="G75" s="36">
        <f>G76</f>
        <v>10000</v>
      </c>
    </row>
    <row r="76" spans="1:7" ht="15.75" customHeight="1">
      <c r="A76" s="28" t="s">
        <v>8</v>
      </c>
      <c r="B76" s="28"/>
      <c r="C76" s="28" t="s">
        <v>9</v>
      </c>
      <c r="D76" s="28"/>
      <c r="E76" s="29"/>
      <c r="F76" s="39">
        <f>F77</f>
        <v>10000</v>
      </c>
      <c r="G76" s="39">
        <f>G77</f>
        <v>10000</v>
      </c>
    </row>
    <row r="77" spans="1:7" ht="15.75" customHeight="1">
      <c r="A77" s="29"/>
      <c r="B77" s="29" t="s">
        <v>52</v>
      </c>
      <c r="C77" s="29"/>
      <c r="D77" s="29" t="s">
        <v>121</v>
      </c>
      <c r="E77" s="29"/>
      <c r="F77" s="39">
        <v>10000</v>
      </c>
      <c r="G77" s="39">
        <v>10000</v>
      </c>
    </row>
    <row r="78" spans="1:7" ht="15.75" customHeight="1">
      <c r="A78" s="29"/>
      <c r="B78" s="29"/>
      <c r="C78" s="29"/>
      <c r="D78" s="29"/>
      <c r="E78" s="29"/>
      <c r="F78" s="39"/>
      <c r="G78" s="39"/>
    </row>
    <row r="79" spans="1:7" ht="15.75" customHeight="1">
      <c r="A79" s="10" t="s">
        <v>122</v>
      </c>
      <c r="B79" s="17"/>
      <c r="C79" s="17"/>
      <c r="D79" s="17"/>
      <c r="E79" s="40"/>
      <c r="F79" s="36">
        <f>SUM(F80)</f>
        <v>317</v>
      </c>
      <c r="G79" s="36">
        <f>SUM(G80)</f>
        <v>317</v>
      </c>
    </row>
    <row r="80" spans="1:7" ht="15.75" customHeight="1">
      <c r="A80" s="28" t="s">
        <v>12</v>
      </c>
      <c r="B80" s="28"/>
      <c r="C80" s="28" t="s">
        <v>13</v>
      </c>
      <c r="D80" s="28"/>
      <c r="E80" s="28"/>
      <c r="F80" s="39">
        <f>SUM(F81:F82)</f>
        <v>317</v>
      </c>
      <c r="G80" s="39">
        <f>SUM(G81:G82)</f>
        <v>317</v>
      </c>
    </row>
    <row r="81" spans="1:7" ht="15.75" customHeight="1">
      <c r="A81" s="29"/>
      <c r="B81" s="29"/>
      <c r="C81" s="29" t="s">
        <v>123</v>
      </c>
      <c r="D81" s="29" t="s">
        <v>124</v>
      </c>
      <c r="E81" s="29"/>
      <c r="F81" s="39">
        <v>250</v>
      </c>
      <c r="G81" s="39">
        <v>250</v>
      </c>
    </row>
    <row r="82" spans="1:7" ht="15.75" customHeight="1">
      <c r="A82" s="29"/>
      <c r="B82" s="29"/>
      <c r="C82" s="29" t="s">
        <v>57</v>
      </c>
      <c r="D82" s="29" t="s">
        <v>58</v>
      </c>
      <c r="E82" s="29"/>
      <c r="F82" s="39">
        <v>67</v>
      </c>
      <c r="G82" s="39">
        <v>67</v>
      </c>
    </row>
    <row r="83" spans="1:7" ht="15.75" customHeight="1">
      <c r="A83" s="29"/>
      <c r="B83" s="29"/>
      <c r="C83" s="29"/>
      <c r="D83" s="29"/>
      <c r="E83" s="29"/>
      <c r="F83" s="39"/>
      <c r="G83" s="39"/>
    </row>
    <row r="84" spans="1:7" ht="15.75" customHeight="1">
      <c r="A84" s="10" t="s">
        <v>125</v>
      </c>
      <c r="B84" s="17"/>
      <c r="C84" s="17"/>
      <c r="D84" s="17"/>
      <c r="E84" s="17"/>
      <c r="F84" s="36">
        <f>SUM(F85+F88)</f>
        <v>1384</v>
      </c>
      <c r="G84" s="36">
        <f>SUM(G85+G88)</f>
        <v>1384</v>
      </c>
    </row>
    <row r="85" spans="1:7" ht="15.75" customHeight="1">
      <c r="A85" s="28" t="s">
        <v>12</v>
      </c>
      <c r="B85" s="28"/>
      <c r="C85" s="28" t="s">
        <v>13</v>
      </c>
      <c r="D85" s="28"/>
      <c r="E85" s="28"/>
      <c r="F85" s="39">
        <f>SUM(F86:F87)</f>
        <v>1384</v>
      </c>
      <c r="G85" s="39">
        <f>SUM(G86:G87)</f>
        <v>1384</v>
      </c>
    </row>
    <row r="86" spans="1:7" ht="15.75" customHeight="1">
      <c r="A86" s="29"/>
      <c r="B86" s="29"/>
      <c r="C86" s="29" t="s">
        <v>55</v>
      </c>
      <c r="D86" s="29" t="s">
        <v>87</v>
      </c>
      <c r="E86" s="29"/>
      <c r="F86" s="39">
        <v>1090</v>
      </c>
      <c r="G86" s="39">
        <v>1090</v>
      </c>
    </row>
    <row r="87" spans="1:7" ht="15.75" customHeight="1">
      <c r="A87" s="29"/>
      <c r="B87" s="29"/>
      <c r="C87" s="29" t="s">
        <v>57</v>
      </c>
      <c r="D87" s="29" t="s">
        <v>58</v>
      </c>
      <c r="E87" s="29"/>
      <c r="F87" s="39">
        <v>294</v>
      </c>
      <c r="G87" s="39">
        <v>294</v>
      </c>
    </row>
    <row r="88" spans="1:7" ht="15.75" customHeight="1">
      <c r="A88" s="28" t="s">
        <v>21</v>
      </c>
      <c r="B88" s="29"/>
      <c r="C88" s="29" t="s">
        <v>126</v>
      </c>
      <c r="D88" s="29" t="s">
        <v>127</v>
      </c>
      <c r="E88" s="29"/>
      <c r="F88" s="39">
        <v>0</v>
      </c>
      <c r="G88" s="39">
        <v>0</v>
      </c>
    </row>
    <row r="89" spans="1:7" ht="15.75" customHeight="1">
      <c r="A89" s="29"/>
      <c r="B89" s="29"/>
      <c r="C89" s="29"/>
      <c r="D89" s="29"/>
      <c r="E89" s="29"/>
      <c r="F89" s="39"/>
      <c r="G89" s="39"/>
    </row>
    <row r="90" spans="1:7" ht="15.75" customHeight="1">
      <c r="A90" s="10" t="s">
        <v>128</v>
      </c>
      <c r="B90" s="17"/>
      <c r="C90" s="17"/>
      <c r="D90" s="17"/>
      <c r="E90" s="17"/>
      <c r="F90" s="36">
        <f>SUM(F91)</f>
        <v>1016</v>
      </c>
      <c r="G90" s="36">
        <f>SUM(G91)</f>
        <v>1344</v>
      </c>
    </row>
    <row r="91" spans="1:7" ht="15.75" customHeight="1">
      <c r="A91" s="28" t="s">
        <v>12</v>
      </c>
      <c r="B91" s="28"/>
      <c r="C91" s="28" t="s">
        <v>13</v>
      </c>
      <c r="D91" s="28"/>
      <c r="E91" s="28"/>
      <c r="F91" s="39">
        <f>SUM(F92:F93)</f>
        <v>1016</v>
      </c>
      <c r="G91" s="39">
        <f>SUM(G92:G94)</f>
        <v>1344</v>
      </c>
    </row>
    <row r="92" spans="1:7" ht="15.75" customHeight="1">
      <c r="A92" s="29"/>
      <c r="B92" s="29"/>
      <c r="C92" s="29" t="s">
        <v>55</v>
      </c>
      <c r="D92" s="29" t="s">
        <v>129</v>
      </c>
      <c r="E92" s="29"/>
      <c r="F92" s="39">
        <v>800</v>
      </c>
      <c r="G92" s="39">
        <v>800</v>
      </c>
    </row>
    <row r="93" spans="1:7" ht="15.75" customHeight="1">
      <c r="A93" s="29"/>
      <c r="B93" s="29"/>
      <c r="C93" s="29" t="s">
        <v>57</v>
      </c>
      <c r="D93" s="29" t="s">
        <v>58</v>
      </c>
      <c r="E93" s="29"/>
      <c r="F93" s="39">
        <v>216</v>
      </c>
      <c r="G93" s="39">
        <v>216</v>
      </c>
    </row>
    <row r="94" spans="1:7" ht="15.75" customHeight="1">
      <c r="A94" s="29"/>
      <c r="B94" s="29"/>
      <c r="C94" s="29" t="s">
        <v>130</v>
      </c>
      <c r="D94" s="29" t="s">
        <v>131</v>
      </c>
      <c r="E94" s="29"/>
      <c r="F94" s="39">
        <v>0</v>
      </c>
      <c r="G94" s="39">
        <v>328</v>
      </c>
    </row>
    <row r="95" spans="1:7" ht="15.75" customHeight="1">
      <c r="A95" s="29"/>
      <c r="B95" s="29"/>
      <c r="C95" s="29"/>
      <c r="D95" s="29"/>
      <c r="E95" s="29"/>
      <c r="F95" s="39"/>
      <c r="G95" s="39"/>
    </row>
    <row r="96" spans="1:7" ht="15.75" customHeight="1">
      <c r="A96" s="10" t="s">
        <v>132</v>
      </c>
      <c r="B96" s="17"/>
      <c r="C96" s="17"/>
      <c r="D96" s="17"/>
      <c r="E96" s="17"/>
      <c r="F96" s="36">
        <f>SUM(F97)</f>
        <v>1000</v>
      </c>
      <c r="G96" s="36">
        <f>SUM(G97)</f>
        <v>1000</v>
      </c>
    </row>
    <row r="97" spans="1:7" ht="15.75" customHeight="1">
      <c r="A97" s="28" t="s">
        <v>8</v>
      </c>
      <c r="B97" s="28"/>
      <c r="C97" s="28" t="s">
        <v>9</v>
      </c>
      <c r="D97" s="28"/>
      <c r="E97" s="29"/>
      <c r="F97" s="45">
        <f>SUM(F98)</f>
        <v>1000</v>
      </c>
      <c r="G97" s="45">
        <f>SUM(G98)</f>
        <v>1000</v>
      </c>
    </row>
    <row r="98" spans="1:7" ht="15.75" customHeight="1">
      <c r="A98" s="29"/>
      <c r="B98" s="29" t="s">
        <v>52</v>
      </c>
      <c r="C98" s="29"/>
      <c r="D98" s="29" t="s">
        <v>53</v>
      </c>
      <c r="E98" s="29"/>
      <c r="F98" s="39">
        <v>1000</v>
      </c>
      <c r="G98" s="39">
        <v>1000</v>
      </c>
    </row>
    <row r="99" spans="1:7" ht="15.75" customHeight="1">
      <c r="A99" s="29"/>
      <c r="B99" s="29"/>
      <c r="C99" s="29"/>
      <c r="D99" s="29"/>
      <c r="E99" s="29"/>
      <c r="F99" s="39"/>
      <c r="G99" s="39"/>
    </row>
    <row r="100" spans="1:7" ht="15.75" customHeight="1">
      <c r="A100" s="10" t="s">
        <v>133</v>
      </c>
      <c r="B100" s="17"/>
      <c r="C100" s="17"/>
      <c r="D100" s="17"/>
      <c r="E100" s="17"/>
      <c r="F100" s="36">
        <f>F101</f>
        <v>3200</v>
      </c>
      <c r="G100" s="36">
        <f>G101</f>
        <v>3200</v>
      </c>
    </row>
    <row r="101" spans="1:7" ht="15.75" customHeight="1">
      <c r="A101" s="28" t="s">
        <v>8</v>
      </c>
      <c r="B101" s="28"/>
      <c r="C101" s="28" t="s">
        <v>9</v>
      </c>
      <c r="D101" s="28"/>
      <c r="E101" s="29"/>
      <c r="F101" s="37">
        <f>SUM(F102)</f>
        <v>3200</v>
      </c>
      <c r="G101" s="37">
        <f>SUM(G102)</f>
        <v>3200</v>
      </c>
    </row>
    <row r="102" spans="1:7" ht="15.75" customHeight="1">
      <c r="A102" s="29"/>
      <c r="B102" s="29" t="s">
        <v>52</v>
      </c>
      <c r="C102" s="29"/>
      <c r="D102" s="29" t="s">
        <v>134</v>
      </c>
      <c r="E102" s="29"/>
      <c r="F102" s="39">
        <f>F103</f>
        <v>3200</v>
      </c>
      <c r="G102" s="39">
        <f>G103</f>
        <v>3200</v>
      </c>
    </row>
    <row r="103" spans="1:7" ht="15.75" customHeight="1">
      <c r="A103" s="29"/>
      <c r="B103" s="29"/>
      <c r="C103" s="29"/>
      <c r="D103" s="29"/>
      <c r="E103" s="29" t="s">
        <v>135</v>
      </c>
      <c r="F103" s="39">
        <v>3200</v>
      </c>
      <c r="G103" s="39">
        <v>3200</v>
      </c>
    </row>
    <row r="104" spans="1:7" ht="15.75" customHeight="1">
      <c r="A104" s="29"/>
      <c r="B104" s="29"/>
      <c r="C104" s="29"/>
      <c r="D104" s="29"/>
      <c r="E104" s="29"/>
      <c r="F104" s="39"/>
      <c r="G104" s="39"/>
    </row>
    <row r="105" spans="1:7" ht="15.75" customHeight="1">
      <c r="A105" s="10" t="s">
        <v>136</v>
      </c>
      <c r="B105" s="17"/>
      <c r="C105" s="17"/>
      <c r="D105" s="17"/>
      <c r="E105" s="17"/>
      <c r="F105" s="36">
        <f>F106+F109</f>
        <v>32860</v>
      </c>
      <c r="G105" s="36">
        <f>G106+G109</f>
        <v>32860</v>
      </c>
    </row>
    <row r="106" spans="1:7" ht="15.75" customHeight="1">
      <c r="A106" s="28" t="s">
        <v>12</v>
      </c>
      <c r="B106" s="28"/>
      <c r="C106" s="28" t="s">
        <v>13</v>
      </c>
      <c r="D106" s="28"/>
      <c r="E106" s="28"/>
      <c r="F106" s="39">
        <f>SUM(F107:F108)</f>
        <v>22860</v>
      </c>
      <c r="G106" s="39">
        <f>SUM(G107:G108)</f>
        <v>22860</v>
      </c>
    </row>
    <row r="107" spans="1:7" ht="15.75" customHeight="1">
      <c r="A107" s="29"/>
      <c r="B107" s="29"/>
      <c r="C107" s="29" t="s">
        <v>55</v>
      </c>
      <c r="D107" s="29" t="s">
        <v>87</v>
      </c>
      <c r="E107" s="29"/>
      <c r="F107" s="39">
        <v>18000</v>
      </c>
      <c r="G107" s="39">
        <v>18000</v>
      </c>
    </row>
    <row r="108" spans="1:7" ht="15.75" customHeight="1">
      <c r="A108" s="29"/>
      <c r="B108" s="29"/>
      <c r="C108" s="29" t="s">
        <v>57</v>
      </c>
      <c r="D108" s="29" t="s">
        <v>58</v>
      </c>
      <c r="E108" s="29"/>
      <c r="F108" s="39">
        <v>4860</v>
      </c>
      <c r="G108" s="39">
        <v>4860</v>
      </c>
    </row>
    <row r="109" spans="1:7" ht="15.75" customHeight="1">
      <c r="A109" s="28" t="s">
        <v>17</v>
      </c>
      <c r="B109" s="28"/>
      <c r="C109" s="28" t="s">
        <v>18</v>
      </c>
      <c r="D109" s="28"/>
      <c r="E109" s="28"/>
      <c r="F109" s="39">
        <f>F110</f>
        <v>10000</v>
      </c>
      <c r="G109" s="39">
        <f>G110</f>
        <v>10000</v>
      </c>
    </row>
    <row r="110" spans="1:7" ht="15.75" customHeight="1">
      <c r="A110" s="29"/>
      <c r="B110" s="29" t="s">
        <v>137</v>
      </c>
      <c r="C110" s="29" t="s">
        <v>138</v>
      </c>
      <c r="D110" s="29"/>
      <c r="E110" s="29"/>
      <c r="F110" s="39">
        <f>F111</f>
        <v>10000</v>
      </c>
      <c r="G110" s="39">
        <f>G111</f>
        <v>10000</v>
      </c>
    </row>
    <row r="111" spans="1:7" ht="15.75" customHeight="1">
      <c r="A111" s="29"/>
      <c r="B111" s="29"/>
      <c r="C111" s="29" t="s">
        <v>139</v>
      </c>
      <c r="D111" s="29"/>
      <c r="E111" s="29"/>
      <c r="F111" s="39">
        <v>10000</v>
      </c>
      <c r="G111" s="39">
        <v>10000</v>
      </c>
    </row>
    <row r="112" spans="1:7" ht="15.75" customHeight="1">
      <c r="A112" s="29"/>
      <c r="B112" s="29"/>
      <c r="C112" s="29"/>
      <c r="D112" s="29"/>
      <c r="E112" s="29"/>
      <c r="F112" s="39"/>
      <c r="G112" s="39"/>
    </row>
    <row r="113" spans="1:7" ht="15.75" customHeight="1">
      <c r="A113" s="10" t="s">
        <v>140</v>
      </c>
      <c r="B113" s="17"/>
      <c r="C113" s="17"/>
      <c r="D113" s="17"/>
      <c r="E113" s="17"/>
      <c r="F113" s="36">
        <f>SUM(F114)</f>
        <v>127</v>
      </c>
      <c r="G113" s="36">
        <f>SUM(G114)</f>
        <v>127</v>
      </c>
    </row>
    <row r="114" spans="1:7" ht="15.75" customHeight="1">
      <c r="A114" s="28" t="s">
        <v>12</v>
      </c>
      <c r="B114" s="28"/>
      <c r="C114" s="28" t="s">
        <v>13</v>
      </c>
      <c r="D114" s="28"/>
      <c r="E114" s="28"/>
      <c r="F114" s="39">
        <f>SUM(F115:F116)</f>
        <v>127</v>
      </c>
      <c r="G114" s="39">
        <f>SUM(G115:G116)</f>
        <v>127</v>
      </c>
    </row>
    <row r="115" spans="1:7" ht="15.75" customHeight="1">
      <c r="A115" s="29"/>
      <c r="B115" s="29"/>
      <c r="C115" s="29" t="s">
        <v>55</v>
      </c>
      <c r="D115" s="29" t="s">
        <v>87</v>
      </c>
      <c r="E115" s="29"/>
      <c r="F115" s="39">
        <v>100</v>
      </c>
      <c r="G115" s="39">
        <v>100</v>
      </c>
    </row>
    <row r="116" spans="1:7" ht="15.75" customHeight="1">
      <c r="A116" s="29"/>
      <c r="B116" s="29"/>
      <c r="C116" s="29" t="s">
        <v>57</v>
      </c>
      <c r="D116" s="29" t="s">
        <v>58</v>
      </c>
      <c r="E116" s="29"/>
      <c r="F116" s="39">
        <v>27</v>
      </c>
      <c r="G116" s="39">
        <v>27</v>
      </c>
    </row>
    <row r="117" spans="1:7" ht="15.75" customHeight="1">
      <c r="A117" s="29"/>
      <c r="B117" s="29"/>
      <c r="C117" s="29"/>
      <c r="D117" s="29"/>
      <c r="E117" s="29"/>
      <c r="F117" s="39"/>
      <c r="G117" s="39"/>
    </row>
    <row r="118" spans="1:7" ht="15.75" customHeight="1">
      <c r="A118" s="10" t="s">
        <v>141</v>
      </c>
      <c r="B118" s="17"/>
      <c r="C118" s="17"/>
      <c r="D118" s="17"/>
      <c r="E118" s="17"/>
      <c r="F118" s="36">
        <f>F119</f>
        <v>127</v>
      </c>
      <c r="G118" s="36">
        <f>G119</f>
        <v>127</v>
      </c>
    </row>
    <row r="119" spans="1:7" ht="15.75" customHeight="1">
      <c r="A119" s="28" t="s">
        <v>12</v>
      </c>
      <c r="B119" s="28"/>
      <c r="C119" s="28" t="s">
        <v>13</v>
      </c>
      <c r="D119" s="28"/>
      <c r="E119" s="28"/>
      <c r="F119" s="37">
        <f>SUM(F120:F121)</f>
        <v>127</v>
      </c>
      <c r="G119" s="37">
        <f>SUM(G120:G121)</f>
        <v>127</v>
      </c>
    </row>
    <row r="120" spans="1:7" ht="15.75" customHeight="1">
      <c r="A120" s="29"/>
      <c r="B120" s="29"/>
      <c r="C120" s="29" t="s">
        <v>55</v>
      </c>
      <c r="D120" s="29" t="s">
        <v>142</v>
      </c>
      <c r="E120" s="29"/>
      <c r="F120" s="39">
        <v>100</v>
      </c>
      <c r="G120" s="39">
        <v>100</v>
      </c>
    </row>
    <row r="121" spans="1:7" ht="15.75" customHeight="1">
      <c r="A121" s="29"/>
      <c r="B121" s="29"/>
      <c r="C121" s="29" t="s">
        <v>57</v>
      </c>
      <c r="D121" s="29" t="s">
        <v>58</v>
      </c>
      <c r="E121" s="29"/>
      <c r="F121" s="39">
        <v>27</v>
      </c>
      <c r="G121" s="39">
        <v>27</v>
      </c>
    </row>
    <row r="122" spans="1:7" ht="15.75" customHeight="1">
      <c r="A122" s="29"/>
      <c r="B122" s="29"/>
      <c r="C122" s="29"/>
      <c r="D122" s="29"/>
      <c r="E122" s="29"/>
      <c r="F122" s="39"/>
      <c r="G122" s="39"/>
    </row>
    <row r="123" spans="1:7" ht="15.75" customHeight="1">
      <c r="A123" s="10" t="s">
        <v>143</v>
      </c>
      <c r="B123" s="17"/>
      <c r="C123" s="17"/>
      <c r="D123" s="17"/>
      <c r="E123" s="17"/>
      <c r="F123" s="36">
        <f>SUM(F124)</f>
        <v>803</v>
      </c>
      <c r="G123" s="36">
        <f>SUM(G124)</f>
        <v>604</v>
      </c>
    </row>
    <row r="124" spans="1:7" ht="15.75" customHeight="1">
      <c r="A124" s="28" t="s">
        <v>8</v>
      </c>
      <c r="B124" s="28"/>
      <c r="C124" s="28" t="s">
        <v>9</v>
      </c>
      <c r="D124" s="28"/>
      <c r="E124" s="29"/>
      <c r="F124" s="39">
        <f>SUM(F125)</f>
        <v>803</v>
      </c>
      <c r="G124" s="39">
        <f>SUM(G125)</f>
        <v>604</v>
      </c>
    </row>
    <row r="125" spans="1:7" ht="15.75" customHeight="1">
      <c r="A125" s="29"/>
      <c r="B125" s="29" t="s">
        <v>52</v>
      </c>
      <c r="C125" s="29"/>
      <c r="D125" s="29" t="s">
        <v>53</v>
      </c>
      <c r="E125" s="29"/>
      <c r="F125" s="38">
        <v>803</v>
      </c>
      <c r="G125" s="38">
        <v>604</v>
      </c>
    </row>
    <row r="126" spans="1:7" ht="15.75" customHeight="1">
      <c r="A126" s="29"/>
      <c r="B126" s="29"/>
      <c r="C126" s="29"/>
      <c r="D126" s="29"/>
      <c r="E126" s="29"/>
      <c r="F126" s="39"/>
      <c r="G126" s="39"/>
    </row>
    <row r="127" spans="1:7" ht="15.75" customHeight="1">
      <c r="A127" s="10" t="s">
        <v>144</v>
      </c>
      <c r="B127" s="17"/>
      <c r="C127" s="17"/>
      <c r="D127" s="17"/>
      <c r="E127" s="44"/>
      <c r="F127" s="36">
        <f>F128</f>
        <v>20735</v>
      </c>
      <c r="G127" s="36">
        <f>G128</f>
        <v>20735</v>
      </c>
    </row>
    <row r="128" spans="1:7" ht="15.75" customHeight="1">
      <c r="A128" s="28" t="s">
        <v>12</v>
      </c>
      <c r="B128" s="28"/>
      <c r="C128" s="28" t="s">
        <v>13</v>
      </c>
      <c r="D128" s="28"/>
      <c r="E128" s="28"/>
      <c r="F128" s="39">
        <f>SUM(F129:F131)</f>
        <v>20735</v>
      </c>
      <c r="G128" s="39">
        <f>SUM(G129:G131)</f>
        <v>20735</v>
      </c>
    </row>
    <row r="129" spans="1:7" ht="15.75" customHeight="1">
      <c r="A129" s="29"/>
      <c r="B129" s="29"/>
      <c r="C129" s="29" t="s">
        <v>55</v>
      </c>
      <c r="D129" s="29" t="s">
        <v>145</v>
      </c>
      <c r="E129" s="29"/>
      <c r="F129" s="39">
        <v>12584</v>
      </c>
      <c r="G129" s="39">
        <v>12584</v>
      </c>
    </row>
    <row r="130" spans="1:7" ht="15.75" customHeight="1">
      <c r="A130" s="29"/>
      <c r="B130" s="29"/>
      <c r="C130" s="29" t="s">
        <v>146</v>
      </c>
      <c r="D130" s="29" t="s">
        <v>147</v>
      </c>
      <c r="E130" s="29"/>
      <c r="F130" s="39">
        <v>3743</v>
      </c>
      <c r="G130" s="39">
        <v>3743</v>
      </c>
    </row>
    <row r="131" spans="1:7" ht="15.75" customHeight="1">
      <c r="A131" s="29"/>
      <c r="B131" s="29"/>
      <c r="C131" s="29" t="s">
        <v>57</v>
      </c>
      <c r="D131" s="29" t="s">
        <v>58</v>
      </c>
      <c r="E131" s="29"/>
      <c r="F131" s="39">
        <v>4408</v>
      </c>
      <c r="G131" s="39">
        <v>4408</v>
      </c>
    </row>
    <row r="132" spans="1:7" ht="15.75" customHeight="1">
      <c r="A132" s="29"/>
      <c r="B132" s="29"/>
      <c r="C132" s="29"/>
      <c r="D132" s="29"/>
      <c r="E132" s="29"/>
      <c r="F132" s="39"/>
      <c r="G132" s="39"/>
    </row>
    <row r="133" spans="1:7" ht="15.75" customHeight="1">
      <c r="A133" s="35"/>
      <c r="B133" s="35"/>
      <c r="C133" s="35" t="s">
        <v>148</v>
      </c>
      <c r="D133" s="35"/>
      <c r="E133" s="35"/>
      <c r="F133" s="36">
        <f>F10+F26+F42+F47+F56+F69+F79+F84+F90+F96+F100+F105+F113+F118+F123+F127+F75</f>
        <v>449618</v>
      </c>
      <c r="G133" s="36">
        <f>G10+G26+G42+G47+G56+G69+G79+G84+G90+G96+G100+G105+G113+G118+G123+G127+G75</f>
        <v>453533</v>
      </c>
    </row>
    <row r="134" spans="1:7" ht="15.75" customHeight="1">
      <c r="A134" s="29"/>
      <c r="B134" s="29"/>
      <c r="C134" s="28"/>
      <c r="D134" s="29"/>
      <c r="E134" s="29"/>
      <c r="F134" s="37"/>
      <c r="G134" s="37"/>
    </row>
    <row r="135" spans="1:7" ht="15.75" customHeight="1">
      <c r="A135" s="28" t="s">
        <v>8</v>
      </c>
      <c r="B135" s="28"/>
      <c r="C135" s="28" t="s">
        <v>9</v>
      </c>
      <c r="D135" s="28"/>
      <c r="E135" s="29"/>
      <c r="F135" s="39">
        <f>F11+F57+F97+F124+F76+F101</f>
        <v>125724</v>
      </c>
      <c r="G135" s="39">
        <f>G11+G57+G97+G124+G76+G101</f>
        <v>128345</v>
      </c>
    </row>
    <row r="136" spans="1:7" ht="15.75" customHeight="1">
      <c r="A136" s="28" t="s">
        <v>17</v>
      </c>
      <c r="B136" s="28"/>
      <c r="C136" s="28" t="s">
        <v>18</v>
      </c>
      <c r="D136" s="28"/>
      <c r="E136" s="28"/>
      <c r="F136" s="39">
        <f>F109</f>
        <v>10000</v>
      </c>
      <c r="G136" s="39">
        <f>G109</f>
        <v>10000</v>
      </c>
    </row>
    <row r="137" spans="1:7" ht="15.75" customHeight="1">
      <c r="A137" s="28" t="s">
        <v>10</v>
      </c>
      <c r="B137" s="28"/>
      <c r="C137" s="28" t="s">
        <v>11</v>
      </c>
      <c r="D137" s="28"/>
      <c r="E137" s="28"/>
      <c r="F137" s="39">
        <f>F27</f>
        <v>100200</v>
      </c>
      <c r="G137" s="39">
        <f>G27</f>
        <v>100200</v>
      </c>
    </row>
    <row r="138" spans="1:7" ht="15.75" customHeight="1">
      <c r="A138" s="28" t="s">
        <v>12</v>
      </c>
      <c r="B138" s="28"/>
      <c r="C138" s="28" t="s">
        <v>13</v>
      </c>
      <c r="D138" s="28"/>
      <c r="E138" s="28"/>
      <c r="F138" s="39">
        <f>F15+F43+F48+F80+F85+F91+F106+F114+F119+F128</f>
        <v>109744</v>
      </c>
      <c r="G138" s="39">
        <f>G15+G43+G48+G80+G85+G91+G106+G114+G119+G128</f>
        <v>110072</v>
      </c>
    </row>
    <row r="139" spans="1:7" ht="15.75" customHeight="1">
      <c r="A139" s="28" t="s">
        <v>19</v>
      </c>
      <c r="B139" s="28"/>
      <c r="C139" s="28" t="s">
        <v>20</v>
      </c>
      <c r="D139" s="28"/>
      <c r="E139" s="28"/>
      <c r="F139" s="39">
        <f>F20</f>
        <v>600</v>
      </c>
      <c r="G139" s="39">
        <f>G20</f>
        <v>600</v>
      </c>
    </row>
    <row r="140" spans="1:7" ht="15.75" customHeight="1">
      <c r="A140" s="28" t="s">
        <v>14</v>
      </c>
      <c r="B140" s="28"/>
      <c r="C140" s="28" t="s">
        <v>15</v>
      </c>
      <c r="D140" s="28"/>
      <c r="E140" s="28"/>
      <c r="F140" s="39">
        <f>F23</f>
        <v>350</v>
      </c>
      <c r="G140" s="39">
        <f>G23</f>
        <v>350</v>
      </c>
    </row>
    <row r="141" spans="1:7" ht="15.75" customHeight="1">
      <c r="A141" s="28" t="s">
        <v>21</v>
      </c>
      <c r="B141" s="28"/>
      <c r="C141" s="28" t="s">
        <v>22</v>
      </c>
      <c r="D141" s="28"/>
      <c r="E141" s="28"/>
      <c r="F141" s="39">
        <f>F88</f>
        <v>0</v>
      </c>
      <c r="G141" s="39">
        <f>G88</f>
        <v>0</v>
      </c>
    </row>
    <row r="142" spans="1:7" ht="15.75" customHeight="1">
      <c r="A142" s="28" t="s">
        <v>24</v>
      </c>
      <c r="B142" s="28"/>
      <c r="C142" s="28" t="s">
        <v>23</v>
      </c>
      <c r="D142" s="28"/>
      <c r="E142" s="28"/>
      <c r="F142" s="39">
        <f>F69</f>
        <v>103000</v>
      </c>
      <c r="G142" s="39">
        <f>G69</f>
        <v>103966</v>
      </c>
    </row>
    <row r="143" spans="1:7" ht="15.75" customHeight="1">
      <c r="A143" s="29"/>
      <c r="B143" s="29"/>
      <c r="C143" s="28" t="s">
        <v>148</v>
      </c>
      <c r="D143" s="29"/>
      <c r="E143" s="29"/>
      <c r="F143" s="37">
        <f>SUM(F135:F142)</f>
        <v>449618</v>
      </c>
      <c r="G143" s="37">
        <f>SUM(G135:G142)</f>
        <v>453533</v>
      </c>
    </row>
  </sheetData>
  <sheetProtection selectLockedCells="1" selectUnlockedCells="1"/>
  <mergeCells count="8">
    <mergeCell ref="A1:G1"/>
    <mergeCell ref="E2:G2"/>
    <mergeCell ref="A3:G3"/>
    <mergeCell ref="A4:G4"/>
    <mergeCell ref="A5:G5"/>
    <mergeCell ref="A8:E9"/>
    <mergeCell ref="F8:F9"/>
    <mergeCell ref="G8:G9"/>
  </mergeCells>
  <printOptions headings="1"/>
  <pageMargins left="0.25" right="0.25" top="0.75" bottom="0.75" header="0.51180555555555551" footer="0.51180555555555551"/>
  <pageSetup paperSize="9" scale="88" firstPageNumber="0" orientation="portrait" horizontalDpi="300" verticalDpi="300"/>
  <headerFooter alignWithMargins="0"/>
  <rowBreaks count="3" manualBreakCount="3">
    <brk id="46" max="16383" man="1"/>
    <brk id="89" max="16383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workbookViewId="0">
      <selection sqref="A1:H1"/>
    </sheetView>
  </sheetViews>
  <sheetFormatPr defaultRowHeight="15.75"/>
  <cols>
    <col min="1" max="1" width="4.28515625" style="1" customWidth="1"/>
    <col min="2" max="2" width="4.7109375" style="1" customWidth="1"/>
    <col min="3" max="3" width="6.140625" style="1" customWidth="1"/>
    <col min="4" max="4" width="3.5703125" style="1" customWidth="1"/>
    <col min="5" max="5" width="48" style="1" customWidth="1"/>
    <col min="6" max="6" width="10.28515625" style="1" customWidth="1"/>
    <col min="7" max="7" width="11.28515625" style="1" customWidth="1"/>
    <col min="8" max="8" width="12.28515625" style="1" customWidth="1"/>
    <col min="9" max="9" width="12" style="1" customWidth="1"/>
    <col min="10" max="16384" width="9.140625" style="1"/>
  </cols>
  <sheetData>
    <row r="1" spans="1:9">
      <c r="A1" s="137" t="s">
        <v>441</v>
      </c>
      <c r="B1" s="137"/>
      <c r="C1" s="137"/>
      <c r="D1" s="137"/>
      <c r="E1" s="137"/>
      <c r="F1" s="137"/>
      <c r="G1" s="137"/>
      <c r="H1" s="137"/>
      <c r="I1" s="24"/>
    </row>
    <row r="2" spans="1:9" ht="15.75" customHeight="1">
      <c r="A2" s="24"/>
      <c r="B2" s="24"/>
      <c r="C2" s="24"/>
      <c r="D2" s="24"/>
      <c r="E2" s="133" t="s">
        <v>149</v>
      </c>
      <c r="F2" s="133"/>
      <c r="G2" s="133"/>
      <c r="H2" s="133"/>
      <c r="I2" s="24"/>
    </row>
    <row r="3" spans="1:9" ht="15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24"/>
    </row>
    <row r="4" spans="1:9" ht="15.75" customHeight="1">
      <c r="A4" s="138" t="s">
        <v>48</v>
      </c>
      <c r="B4" s="138"/>
      <c r="C4" s="138"/>
      <c r="D4" s="138"/>
      <c r="E4" s="138"/>
      <c r="F4" s="138"/>
      <c r="G4" s="138"/>
      <c r="H4" s="138"/>
      <c r="I4" s="24"/>
    </row>
    <row r="5" spans="1:9" ht="15.75" customHeight="1">
      <c r="A5" s="138" t="s">
        <v>150</v>
      </c>
      <c r="B5" s="138"/>
      <c r="C5" s="138"/>
      <c r="D5" s="138"/>
      <c r="E5" s="138"/>
      <c r="F5" s="138"/>
      <c r="G5" s="138"/>
      <c r="H5" s="138"/>
      <c r="I5" s="24"/>
    </row>
    <row r="6" spans="1:9" ht="15.75" customHeight="1">
      <c r="A6" s="24"/>
      <c r="B6" s="24"/>
      <c r="C6" s="24"/>
      <c r="D6" s="24"/>
      <c r="E6" s="25"/>
      <c r="F6" s="25"/>
      <c r="G6" s="25"/>
      <c r="H6" s="25" t="s">
        <v>3</v>
      </c>
      <c r="I6" s="24"/>
    </row>
    <row r="7" spans="1:9" ht="15.75" customHeight="1">
      <c r="A7" s="141" t="s">
        <v>151</v>
      </c>
      <c r="B7" s="141"/>
      <c r="C7" s="141"/>
      <c r="D7" s="141"/>
      <c r="E7" s="141"/>
      <c r="F7" s="141"/>
      <c r="G7" s="142" t="s">
        <v>5</v>
      </c>
      <c r="H7" s="142" t="s">
        <v>6</v>
      </c>
    </row>
    <row r="8" spans="1:9" ht="15.75" customHeight="1">
      <c r="A8" s="141"/>
      <c r="B8" s="141"/>
      <c r="C8" s="141"/>
      <c r="D8" s="141"/>
      <c r="E8" s="141"/>
      <c r="F8" s="141"/>
      <c r="G8" s="142"/>
      <c r="H8" s="142"/>
    </row>
    <row r="9" spans="1:9" ht="15.75" customHeight="1">
      <c r="A9" s="141"/>
      <c r="B9" s="141"/>
      <c r="C9" s="141"/>
      <c r="D9" s="141"/>
      <c r="E9" s="141"/>
      <c r="F9" s="141"/>
      <c r="G9" s="142"/>
      <c r="H9" s="142"/>
    </row>
    <row r="10" spans="1:9" ht="15.75" customHeight="1">
      <c r="A10" s="35" t="s">
        <v>8</v>
      </c>
      <c r="B10" s="35"/>
      <c r="C10" s="35" t="s">
        <v>9</v>
      </c>
      <c r="D10" s="35"/>
      <c r="E10" s="35"/>
      <c r="F10" s="26"/>
      <c r="G10" s="27">
        <f>SUM(G12:G35)</f>
        <v>125724</v>
      </c>
      <c r="H10" s="27">
        <f>SUM(H12:H35)</f>
        <v>128345</v>
      </c>
    </row>
    <row r="11" spans="1:9" ht="15.75" customHeight="1">
      <c r="A11" s="29"/>
      <c r="B11" s="28" t="s">
        <v>95</v>
      </c>
      <c r="C11" s="28"/>
      <c r="D11" s="28" t="s">
        <v>96</v>
      </c>
      <c r="E11" s="28"/>
      <c r="F11" s="29"/>
      <c r="G11" s="37">
        <f>SUM(G12:G22)</f>
        <v>104835</v>
      </c>
      <c r="H11" s="37">
        <f>SUM(H12:H22)</f>
        <v>107655</v>
      </c>
    </row>
    <row r="12" spans="1:9" ht="15.75" customHeight="1">
      <c r="A12" s="28"/>
      <c r="B12" s="28"/>
      <c r="C12" s="29" t="s">
        <v>97</v>
      </c>
      <c r="D12" s="29" t="s">
        <v>98</v>
      </c>
      <c r="E12" s="29"/>
      <c r="F12" s="29"/>
      <c r="G12" s="39">
        <v>60865</v>
      </c>
      <c r="H12" s="39">
        <v>61067</v>
      </c>
    </row>
    <row r="13" spans="1:9" ht="15.75" customHeight="1">
      <c r="A13" s="28"/>
      <c r="B13" s="28"/>
      <c r="C13" s="29"/>
      <c r="D13" s="29"/>
      <c r="E13" s="29" t="s">
        <v>152</v>
      </c>
      <c r="F13" s="29">
        <v>5246169</v>
      </c>
      <c r="G13" s="39"/>
      <c r="H13" s="39"/>
    </row>
    <row r="14" spans="1:9" ht="15.75" customHeight="1">
      <c r="A14" s="28"/>
      <c r="B14" s="28"/>
      <c r="C14" s="29"/>
      <c r="D14" s="29"/>
      <c r="E14" s="29" t="s">
        <v>153</v>
      </c>
      <c r="F14" s="29">
        <v>14688000</v>
      </c>
      <c r="G14" s="39"/>
      <c r="H14" s="39"/>
    </row>
    <row r="15" spans="1:9" ht="15.75" customHeight="1">
      <c r="A15" s="28"/>
      <c r="B15" s="28"/>
      <c r="C15" s="29"/>
      <c r="D15" s="29"/>
      <c r="E15" s="29" t="s">
        <v>154</v>
      </c>
      <c r="F15" s="29">
        <v>812130</v>
      </c>
      <c r="G15" s="39"/>
      <c r="H15" s="39"/>
    </row>
    <row r="16" spans="1:9" ht="15.75" customHeight="1">
      <c r="A16" s="28"/>
      <c r="B16" s="28"/>
      <c r="C16" s="29"/>
      <c r="D16" s="29"/>
      <c r="E16" s="29" t="s">
        <v>155</v>
      </c>
      <c r="F16" s="29">
        <v>3700100</v>
      </c>
      <c r="G16" s="39"/>
      <c r="H16" s="39"/>
    </row>
    <row r="17" spans="1:8" ht="15.75" customHeight="1">
      <c r="A17" s="28"/>
      <c r="B17" s="28"/>
      <c r="C17" s="29"/>
      <c r="D17" s="29"/>
      <c r="E17" s="29" t="s">
        <v>156</v>
      </c>
      <c r="F17" s="29">
        <v>2453416</v>
      </c>
      <c r="G17" s="39"/>
      <c r="H17" s="39"/>
    </row>
    <row r="18" spans="1:8" ht="15.75" customHeight="1">
      <c r="A18" s="28"/>
      <c r="B18" s="28"/>
      <c r="C18" s="29"/>
      <c r="D18" s="29"/>
      <c r="E18" s="29" t="s">
        <v>157</v>
      </c>
      <c r="F18" s="29">
        <v>33965450</v>
      </c>
      <c r="G18" s="39"/>
      <c r="H18" s="39"/>
    </row>
    <row r="19" spans="1:8" ht="15.75" customHeight="1">
      <c r="A19" s="29"/>
      <c r="B19" s="29"/>
      <c r="C19" s="29" t="s">
        <v>99</v>
      </c>
      <c r="D19" s="29" t="s">
        <v>158</v>
      </c>
      <c r="E19" s="29"/>
      <c r="F19" s="29"/>
      <c r="G19" s="39">
        <v>25536</v>
      </c>
      <c r="H19" s="39">
        <v>25536</v>
      </c>
    </row>
    <row r="20" spans="1:8" ht="15.75" customHeight="1">
      <c r="A20" s="29"/>
      <c r="B20" s="29"/>
      <c r="C20" s="29" t="s">
        <v>101</v>
      </c>
      <c r="D20" s="29" t="s">
        <v>159</v>
      </c>
      <c r="E20" s="29"/>
      <c r="F20" s="29"/>
      <c r="G20" s="39">
        <v>17074</v>
      </c>
      <c r="H20" s="39">
        <v>17660</v>
      </c>
    </row>
    <row r="21" spans="1:8" ht="15.75" customHeight="1">
      <c r="A21" s="29"/>
      <c r="B21" s="29"/>
      <c r="C21" s="29" t="s">
        <v>103</v>
      </c>
      <c r="D21" s="29" t="s">
        <v>104</v>
      </c>
      <c r="E21" s="29"/>
      <c r="F21" s="29"/>
      <c r="G21" s="39">
        <v>1360</v>
      </c>
      <c r="H21" s="39">
        <v>1450</v>
      </c>
    </row>
    <row r="22" spans="1:8" ht="15.75" customHeight="1">
      <c r="A22" s="29"/>
      <c r="B22" s="29"/>
      <c r="C22" s="29" t="s">
        <v>105</v>
      </c>
      <c r="D22" s="29" t="s">
        <v>160</v>
      </c>
      <c r="E22" s="29"/>
      <c r="F22" s="29"/>
      <c r="G22" s="39">
        <v>0</v>
      </c>
      <c r="H22" s="39">
        <v>1942</v>
      </c>
    </row>
    <row r="23" spans="1:8" ht="15.75" customHeight="1">
      <c r="A23" s="29"/>
      <c r="B23" s="29"/>
      <c r="C23" s="29"/>
      <c r="D23" s="29"/>
      <c r="E23" s="29"/>
      <c r="F23" s="29"/>
      <c r="G23" s="39"/>
      <c r="H23" s="39"/>
    </row>
    <row r="24" spans="1:8" ht="15.75" customHeight="1">
      <c r="A24" s="29"/>
      <c r="B24" s="28" t="s">
        <v>161</v>
      </c>
      <c r="C24" s="28"/>
      <c r="D24" s="28" t="s">
        <v>162</v>
      </c>
      <c r="E24" s="28"/>
      <c r="F24" s="29"/>
      <c r="G24" s="37"/>
      <c r="H24" s="37"/>
    </row>
    <row r="25" spans="1:8" ht="15.75" customHeight="1">
      <c r="A25" s="29"/>
      <c r="B25" s="29"/>
      <c r="C25" s="29"/>
      <c r="D25" s="29"/>
      <c r="E25" s="29" t="s">
        <v>163</v>
      </c>
      <c r="F25" s="29"/>
      <c r="G25" s="39"/>
      <c r="H25" s="39"/>
    </row>
    <row r="26" spans="1:8" ht="15.75" customHeight="1">
      <c r="A26" s="29"/>
      <c r="B26" s="28" t="s">
        <v>52</v>
      </c>
      <c r="C26" s="28"/>
      <c r="D26" s="28" t="s">
        <v>121</v>
      </c>
      <c r="E26" s="28"/>
      <c r="F26" s="29"/>
      <c r="G26" s="39"/>
      <c r="H26" s="39"/>
    </row>
    <row r="27" spans="1:8" ht="15.75" customHeight="1">
      <c r="A27" s="29"/>
      <c r="B27" s="33"/>
      <c r="C27" s="33"/>
      <c r="D27" s="33"/>
      <c r="E27" s="34" t="s">
        <v>54</v>
      </c>
      <c r="F27" s="29"/>
      <c r="G27" s="39">
        <v>5886</v>
      </c>
      <c r="H27" s="39">
        <v>5886</v>
      </c>
    </row>
    <row r="28" spans="1:8" ht="15.75" customHeight="1">
      <c r="A28" s="29"/>
      <c r="B28" s="28" t="s">
        <v>52</v>
      </c>
      <c r="C28" s="28"/>
      <c r="D28" s="28" t="s">
        <v>121</v>
      </c>
      <c r="E28" s="28"/>
      <c r="F28" s="29"/>
      <c r="G28" s="39"/>
      <c r="H28" s="39"/>
    </row>
    <row r="29" spans="1:8" ht="15.75" customHeight="1">
      <c r="A29" s="29"/>
      <c r="B29" s="33"/>
      <c r="C29" s="33"/>
      <c r="D29" s="33"/>
      <c r="E29" s="34" t="s">
        <v>164</v>
      </c>
      <c r="F29" s="29"/>
      <c r="G29" s="39">
        <v>10000</v>
      </c>
      <c r="H29" s="39">
        <v>10000</v>
      </c>
    </row>
    <row r="30" spans="1:8" ht="15.75" customHeight="1">
      <c r="A30" s="29"/>
      <c r="B30" s="28" t="s">
        <v>52</v>
      </c>
      <c r="C30" s="28"/>
      <c r="D30" s="28" t="s">
        <v>121</v>
      </c>
      <c r="E30" s="28"/>
      <c r="F30" s="29"/>
      <c r="G30" s="39"/>
      <c r="H30" s="39"/>
    </row>
    <row r="31" spans="1:8" ht="15.75" customHeight="1">
      <c r="A31" s="29"/>
      <c r="B31" s="29"/>
      <c r="C31" s="29"/>
      <c r="D31" s="29" t="s">
        <v>165</v>
      </c>
      <c r="E31" s="29"/>
      <c r="F31" s="29"/>
      <c r="G31" s="39">
        <v>1000</v>
      </c>
      <c r="H31" s="39">
        <v>1000</v>
      </c>
    </row>
    <row r="32" spans="1:8" ht="15.75" customHeight="1">
      <c r="A32" s="29"/>
      <c r="B32" s="28" t="s">
        <v>52</v>
      </c>
      <c r="C32" s="28"/>
      <c r="D32" s="28" t="s">
        <v>121</v>
      </c>
      <c r="E32" s="28"/>
      <c r="F32" s="29"/>
      <c r="G32" s="39"/>
      <c r="H32" s="39"/>
    </row>
    <row r="33" spans="1:8" ht="15.75" customHeight="1">
      <c r="A33" s="29"/>
      <c r="B33" s="29"/>
      <c r="C33" s="29"/>
      <c r="D33" s="29" t="s">
        <v>166</v>
      </c>
      <c r="E33" s="29"/>
      <c r="F33" s="29"/>
      <c r="G33" s="39">
        <v>803</v>
      </c>
      <c r="H33" s="39">
        <v>604</v>
      </c>
    </row>
    <row r="34" spans="1:8" ht="15.75" customHeight="1">
      <c r="A34" s="29"/>
      <c r="B34" s="28" t="s">
        <v>52</v>
      </c>
      <c r="C34" s="28"/>
      <c r="D34" s="28" t="s">
        <v>121</v>
      </c>
      <c r="E34" s="28"/>
      <c r="F34" s="29"/>
      <c r="G34" s="39"/>
      <c r="H34" s="39"/>
    </row>
    <row r="35" spans="1:8" ht="15.75" customHeight="1">
      <c r="A35" s="29"/>
      <c r="B35" s="29"/>
      <c r="C35" s="29"/>
      <c r="D35" s="29" t="s">
        <v>167</v>
      </c>
      <c r="E35" s="29"/>
      <c r="F35" s="29"/>
      <c r="G35" s="39">
        <v>3200</v>
      </c>
      <c r="H35" s="39">
        <v>3200</v>
      </c>
    </row>
    <row r="36" spans="1:8" ht="15.75" customHeight="1">
      <c r="A36" s="29"/>
      <c r="B36" s="29"/>
      <c r="C36" s="29"/>
      <c r="D36" s="29"/>
      <c r="E36" s="29"/>
      <c r="F36" s="29"/>
      <c r="G36" s="39"/>
      <c r="H36" s="39"/>
    </row>
    <row r="37" spans="1:8" ht="15.75" customHeight="1">
      <c r="A37" s="35" t="s">
        <v>17</v>
      </c>
      <c r="B37" s="35"/>
      <c r="C37" s="35" t="s">
        <v>18</v>
      </c>
      <c r="D37" s="35"/>
      <c r="E37" s="35"/>
      <c r="F37" s="35"/>
      <c r="G37" s="36">
        <f>G38</f>
        <v>10000</v>
      </c>
      <c r="H37" s="36">
        <f>H38</f>
        <v>10000</v>
      </c>
    </row>
    <row r="38" spans="1:8" ht="15.75" customHeight="1">
      <c r="A38" s="29"/>
      <c r="B38" s="28" t="s">
        <v>137</v>
      </c>
      <c r="C38" s="28"/>
      <c r="D38" s="28" t="s">
        <v>138</v>
      </c>
      <c r="E38" s="28"/>
      <c r="F38" s="29"/>
      <c r="G38" s="45">
        <f>G39</f>
        <v>10000</v>
      </c>
      <c r="H38" s="45">
        <f>H39</f>
        <v>10000</v>
      </c>
    </row>
    <row r="39" spans="1:8" ht="15.75" customHeight="1">
      <c r="A39" s="29"/>
      <c r="B39" s="29"/>
      <c r="C39" s="29"/>
      <c r="D39" s="29"/>
      <c r="E39" s="29" t="s">
        <v>139</v>
      </c>
      <c r="F39" s="29"/>
      <c r="G39" s="38">
        <v>10000</v>
      </c>
      <c r="H39" s="38">
        <v>10000</v>
      </c>
    </row>
    <row r="40" spans="1:8" ht="15.75" customHeight="1">
      <c r="A40" s="29"/>
      <c r="B40" s="29"/>
      <c r="C40" s="29"/>
      <c r="D40" s="29"/>
      <c r="E40" s="29"/>
      <c r="F40" s="29"/>
      <c r="G40" s="39"/>
      <c r="H40" s="39"/>
    </row>
    <row r="41" spans="1:8" ht="15.75" customHeight="1">
      <c r="A41" s="35" t="s">
        <v>10</v>
      </c>
      <c r="B41" s="35"/>
      <c r="C41" s="35" t="s">
        <v>11</v>
      </c>
      <c r="D41" s="35"/>
      <c r="E41" s="35"/>
      <c r="F41" s="35"/>
      <c r="G41" s="36">
        <f>G42+G45</f>
        <v>100200</v>
      </c>
      <c r="H41" s="36">
        <f>H42+H45</f>
        <v>100200</v>
      </c>
    </row>
    <row r="42" spans="1:8" ht="15.75" customHeight="1">
      <c r="A42" s="29"/>
      <c r="B42" s="28" t="s">
        <v>66</v>
      </c>
      <c r="C42" s="28"/>
      <c r="D42" s="28" t="s">
        <v>67</v>
      </c>
      <c r="E42" s="28"/>
      <c r="F42" s="29"/>
      <c r="G42" s="37">
        <f>SUM(G43:G44)</f>
        <v>59000</v>
      </c>
      <c r="H42" s="37">
        <f>SUM(H43:H44)</f>
        <v>59000</v>
      </c>
    </row>
    <row r="43" spans="1:8" ht="15.75" customHeight="1">
      <c r="A43" s="29"/>
      <c r="B43" s="29"/>
      <c r="C43" s="29"/>
      <c r="D43" s="29"/>
      <c r="E43" s="29" t="s">
        <v>68</v>
      </c>
      <c r="F43" s="29"/>
      <c r="G43" s="39">
        <v>46000</v>
      </c>
      <c r="H43" s="39">
        <v>46000</v>
      </c>
    </row>
    <row r="44" spans="1:8" ht="15.75" customHeight="1">
      <c r="A44" s="28"/>
      <c r="B44" s="28"/>
      <c r="C44" s="28"/>
      <c r="D44" s="28"/>
      <c r="E44" s="29" t="s">
        <v>69</v>
      </c>
      <c r="F44" s="29"/>
      <c r="G44" s="39">
        <v>13000</v>
      </c>
      <c r="H44" s="39">
        <v>13000</v>
      </c>
    </row>
    <row r="45" spans="1:8" ht="15.75" customHeight="1">
      <c r="A45" s="28"/>
      <c r="B45" s="28" t="s">
        <v>70</v>
      </c>
      <c r="C45" s="28"/>
      <c r="D45" s="28" t="s">
        <v>71</v>
      </c>
      <c r="E45" s="28"/>
      <c r="F45" s="29"/>
      <c r="G45" s="37">
        <f>G46+G48+G50</f>
        <v>41200</v>
      </c>
      <c r="H45" s="37">
        <f>H46+H48+H50</f>
        <v>41200</v>
      </c>
    </row>
    <row r="46" spans="1:8" ht="15.75" customHeight="1">
      <c r="A46" s="28"/>
      <c r="B46" s="29"/>
      <c r="C46" s="29" t="s">
        <v>72</v>
      </c>
      <c r="D46" s="29" t="s">
        <v>73</v>
      </c>
      <c r="E46" s="29"/>
      <c r="F46" s="29"/>
      <c r="G46" s="39">
        <f>G47</f>
        <v>18500</v>
      </c>
      <c r="H46" s="39">
        <f>H47</f>
        <v>18500</v>
      </c>
    </row>
    <row r="47" spans="1:8" ht="15.75" customHeight="1">
      <c r="A47" s="28"/>
      <c r="B47" s="29"/>
      <c r="C47" s="29"/>
      <c r="D47" s="29"/>
      <c r="E47" s="29" t="s">
        <v>74</v>
      </c>
      <c r="F47" s="29"/>
      <c r="G47" s="39">
        <v>18500</v>
      </c>
      <c r="H47" s="39">
        <v>18500</v>
      </c>
    </row>
    <row r="48" spans="1:8" ht="15.75" customHeight="1">
      <c r="A48" s="28"/>
      <c r="B48" s="29"/>
      <c r="C48" s="29" t="s">
        <v>75</v>
      </c>
      <c r="D48" s="29" t="s">
        <v>76</v>
      </c>
      <c r="E48" s="29"/>
      <c r="F48" s="29"/>
      <c r="G48" s="39">
        <f>SUM(G49)</f>
        <v>3000</v>
      </c>
      <c r="H48" s="39">
        <f>SUM(H49)</f>
        <v>3000</v>
      </c>
    </row>
    <row r="49" spans="1:8" ht="15.75" customHeight="1">
      <c r="A49" s="28"/>
      <c r="B49" s="29"/>
      <c r="C49" s="29"/>
      <c r="D49" s="29"/>
      <c r="E49" s="29" t="s">
        <v>77</v>
      </c>
      <c r="F49" s="29"/>
      <c r="G49" s="39">
        <v>3000</v>
      </c>
      <c r="H49" s="39">
        <v>3000</v>
      </c>
    </row>
    <row r="50" spans="1:8" ht="15.75" customHeight="1">
      <c r="A50" s="28"/>
      <c r="B50" s="29"/>
      <c r="C50" s="29" t="s">
        <v>78</v>
      </c>
      <c r="D50" s="29" t="s">
        <v>79</v>
      </c>
      <c r="E50" s="29"/>
      <c r="F50" s="29"/>
      <c r="G50" s="39">
        <f>SUM(G51:G53)</f>
        <v>19700</v>
      </c>
      <c r="H50" s="39">
        <f>SUM(H51:H53)</f>
        <v>19700</v>
      </c>
    </row>
    <row r="51" spans="1:8" ht="15.75" customHeight="1">
      <c r="A51" s="28"/>
      <c r="B51" s="29"/>
      <c r="C51" s="29"/>
      <c r="D51" s="29"/>
      <c r="E51" s="29" t="s">
        <v>80</v>
      </c>
      <c r="F51" s="29"/>
      <c r="G51" s="39">
        <v>19000</v>
      </c>
      <c r="H51" s="39">
        <v>19000</v>
      </c>
    </row>
    <row r="52" spans="1:8" ht="15.75" customHeight="1">
      <c r="A52" s="29"/>
      <c r="B52" s="29"/>
      <c r="C52" s="29"/>
      <c r="D52" s="29"/>
      <c r="E52" s="29" t="s">
        <v>81</v>
      </c>
      <c r="F52" s="29"/>
      <c r="G52" s="39">
        <v>200</v>
      </c>
      <c r="H52" s="39">
        <v>200</v>
      </c>
    </row>
    <row r="53" spans="1:8" ht="15.75" customHeight="1">
      <c r="A53" s="29"/>
      <c r="B53" s="29"/>
      <c r="C53" s="29"/>
      <c r="D53" s="29"/>
      <c r="E53" s="29" t="s">
        <v>83</v>
      </c>
      <c r="F53" s="29"/>
      <c r="G53" s="39">
        <v>500</v>
      </c>
      <c r="H53" s="39">
        <v>500</v>
      </c>
    </row>
    <row r="54" spans="1:8" ht="15.75" customHeight="1">
      <c r="A54" s="35" t="s">
        <v>12</v>
      </c>
      <c r="B54" s="35"/>
      <c r="C54" s="35" t="s">
        <v>13</v>
      </c>
      <c r="D54" s="35"/>
      <c r="E54" s="35"/>
      <c r="F54" s="26"/>
      <c r="G54" s="27">
        <f>SUM(G55:G79)</f>
        <v>109744</v>
      </c>
      <c r="H54" s="27">
        <f>SUM(H55:H80)</f>
        <v>110072</v>
      </c>
    </row>
    <row r="55" spans="1:8" ht="15.75" customHeight="1">
      <c r="A55" s="29"/>
      <c r="B55" s="29"/>
      <c r="C55" s="29" t="s">
        <v>59</v>
      </c>
      <c r="D55" s="29" t="s">
        <v>60</v>
      </c>
      <c r="E55" s="29"/>
      <c r="F55" s="33"/>
      <c r="G55" s="31">
        <v>1000</v>
      </c>
      <c r="H55" s="31">
        <v>1000</v>
      </c>
    </row>
    <row r="56" spans="1:8" ht="15.75" customHeight="1">
      <c r="A56" s="29"/>
      <c r="B56" s="29"/>
      <c r="C56" s="29" t="s">
        <v>55</v>
      </c>
      <c r="D56" s="29" t="s">
        <v>168</v>
      </c>
      <c r="E56" s="29"/>
      <c r="F56" s="29"/>
      <c r="G56" s="39">
        <v>100</v>
      </c>
      <c r="H56" s="39">
        <v>100</v>
      </c>
    </row>
    <row r="57" spans="1:8" ht="15.75" customHeight="1">
      <c r="A57" s="29"/>
      <c r="B57" s="29"/>
      <c r="C57" s="29" t="s">
        <v>57</v>
      </c>
      <c r="D57" s="29" t="s">
        <v>58</v>
      </c>
      <c r="E57" s="29"/>
      <c r="F57" s="29"/>
      <c r="G57" s="39">
        <v>27</v>
      </c>
      <c r="H57" s="39">
        <v>27</v>
      </c>
    </row>
    <row r="58" spans="1:8" ht="15.75" customHeight="1">
      <c r="A58" s="29"/>
      <c r="B58" s="29"/>
      <c r="C58" s="29" t="s">
        <v>55</v>
      </c>
      <c r="D58" s="29" t="s">
        <v>169</v>
      </c>
      <c r="E58" s="29"/>
      <c r="F58" s="29"/>
      <c r="G58" s="39">
        <v>200</v>
      </c>
      <c r="H58" s="39">
        <v>200</v>
      </c>
    </row>
    <row r="59" spans="1:8" ht="15.75" customHeight="1">
      <c r="A59" s="29"/>
      <c r="B59" s="29"/>
      <c r="C59" s="29" t="s">
        <v>57</v>
      </c>
      <c r="D59" s="29" t="s">
        <v>58</v>
      </c>
      <c r="E59" s="29"/>
      <c r="F59" s="29"/>
      <c r="G59" s="39">
        <v>54</v>
      </c>
      <c r="H59" s="39">
        <v>54</v>
      </c>
    </row>
    <row r="60" spans="1:8" ht="15.75" customHeight="1">
      <c r="A60" s="29"/>
      <c r="B60" s="29"/>
      <c r="C60" s="29" t="s">
        <v>89</v>
      </c>
      <c r="D60" s="29" t="s">
        <v>170</v>
      </c>
      <c r="E60" s="29"/>
      <c r="F60" s="29"/>
      <c r="G60" s="39">
        <v>787</v>
      </c>
      <c r="H60" s="39">
        <v>787</v>
      </c>
    </row>
    <row r="61" spans="1:8" ht="15.75" customHeight="1">
      <c r="A61" s="29"/>
      <c r="B61" s="29"/>
      <c r="C61" s="29" t="s">
        <v>55</v>
      </c>
      <c r="D61" s="29" t="s">
        <v>171</v>
      </c>
      <c r="E61" s="29"/>
      <c r="F61" s="29"/>
      <c r="G61" s="39"/>
      <c r="H61" s="39"/>
    </row>
    <row r="62" spans="1:8" ht="15.75" customHeight="1">
      <c r="A62" s="29"/>
      <c r="B62" s="29"/>
      <c r="C62" s="29"/>
      <c r="D62" s="29"/>
      <c r="E62" s="29" t="s">
        <v>92</v>
      </c>
      <c r="F62" s="29"/>
      <c r="G62" s="39">
        <v>47400</v>
      </c>
      <c r="H62" s="39">
        <v>47400</v>
      </c>
    </row>
    <row r="63" spans="1:8" ht="15.75" customHeight="1">
      <c r="A63" s="29"/>
      <c r="B63" s="29"/>
      <c r="C63" s="29"/>
      <c r="D63" s="29"/>
      <c r="E63" s="29" t="s">
        <v>93</v>
      </c>
      <c r="F63" s="29"/>
      <c r="G63" s="39">
        <v>600</v>
      </c>
      <c r="H63" s="39">
        <v>600</v>
      </c>
    </row>
    <row r="64" spans="1:8" ht="15.75" customHeight="1">
      <c r="A64" s="29"/>
      <c r="B64" s="29"/>
      <c r="C64" s="29" t="s">
        <v>57</v>
      </c>
      <c r="D64" s="29" t="s">
        <v>58</v>
      </c>
      <c r="E64" s="29"/>
      <c r="F64" s="29"/>
      <c r="G64" s="39">
        <v>13010</v>
      </c>
      <c r="H64" s="39">
        <v>13010</v>
      </c>
    </row>
    <row r="65" spans="1:8" ht="15.75" customHeight="1">
      <c r="A65" s="29"/>
      <c r="B65" s="29"/>
      <c r="C65" s="29" t="s">
        <v>123</v>
      </c>
      <c r="D65" s="29" t="s">
        <v>172</v>
      </c>
      <c r="E65" s="29"/>
      <c r="F65" s="29"/>
      <c r="G65" s="39">
        <v>250</v>
      </c>
      <c r="H65" s="39">
        <v>250</v>
      </c>
    </row>
    <row r="66" spans="1:8" ht="15.75" customHeight="1">
      <c r="A66" s="29"/>
      <c r="B66" s="29"/>
      <c r="C66" s="29" t="s">
        <v>57</v>
      </c>
      <c r="D66" s="29" t="s">
        <v>58</v>
      </c>
      <c r="E66" s="29"/>
      <c r="F66" s="29"/>
      <c r="G66" s="39">
        <v>67</v>
      </c>
      <c r="H66" s="39">
        <v>67</v>
      </c>
    </row>
    <row r="67" spans="1:8" ht="15.75" customHeight="1">
      <c r="A67" s="29"/>
      <c r="B67" s="29"/>
      <c r="C67" s="29" t="s">
        <v>55</v>
      </c>
      <c r="D67" s="29" t="s">
        <v>173</v>
      </c>
      <c r="E67" s="29"/>
      <c r="F67" s="29"/>
      <c r="G67" s="39">
        <v>1090</v>
      </c>
      <c r="H67" s="39">
        <v>1090</v>
      </c>
    </row>
    <row r="68" spans="1:8" ht="15.75" customHeight="1">
      <c r="A68" s="29"/>
      <c r="B68" s="29"/>
      <c r="C68" s="29" t="s">
        <v>57</v>
      </c>
      <c r="D68" s="29" t="s">
        <v>58</v>
      </c>
      <c r="E68" s="29"/>
      <c r="F68" s="29"/>
      <c r="G68" s="39">
        <v>294</v>
      </c>
      <c r="H68" s="39">
        <v>294</v>
      </c>
    </row>
    <row r="69" spans="1:8" ht="15.75" customHeight="1">
      <c r="A69" s="29"/>
      <c r="B69" s="29"/>
      <c r="C69" s="29" t="s">
        <v>55</v>
      </c>
      <c r="D69" s="29" t="s">
        <v>129</v>
      </c>
      <c r="E69" s="29"/>
      <c r="F69" s="29"/>
      <c r="G69" s="39">
        <v>800</v>
      </c>
      <c r="H69" s="39">
        <v>800</v>
      </c>
    </row>
    <row r="70" spans="1:8" ht="15.75" customHeight="1">
      <c r="A70" s="29"/>
      <c r="B70" s="29"/>
      <c r="C70" s="29" t="s">
        <v>57</v>
      </c>
      <c r="D70" s="29" t="s">
        <v>58</v>
      </c>
      <c r="E70" s="29"/>
      <c r="F70" s="29"/>
      <c r="G70" s="39">
        <v>216</v>
      </c>
      <c r="H70" s="39">
        <v>216</v>
      </c>
    </row>
    <row r="71" spans="1:8" ht="15.75" customHeight="1">
      <c r="A71" s="29"/>
      <c r="B71" s="29"/>
      <c r="C71" s="29" t="s">
        <v>55</v>
      </c>
      <c r="D71" s="29" t="s">
        <v>174</v>
      </c>
      <c r="E71" s="29"/>
      <c r="F71" s="29"/>
      <c r="G71" s="39">
        <v>18000</v>
      </c>
      <c r="H71" s="39">
        <v>18000</v>
      </c>
    </row>
    <row r="72" spans="1:8" ht="15.75" customHeight="1">
      <c r="A72" s="29"/>
      <c r="B72" s="29"/>
      <c r="C72" s="29" t="s">
        <v>57</v>
      </c>
      <c r="D72" s="29" t="s">
        <v>58</v>
      </c>
      <c r="E72" s="29"/>
      <c r="F72" s="29"/>
      <c r="G72" s="39">
        <v>4860</v>
      </c>
      <c r="H72" s="39">
        <v>4860</v>
      </c>
    </row>
    <row r="73" spans="1:8" ht="15.75" customHeight="1">
      <c r="A73" s="29"/>
      <c r="B73" s="29"/>
      <c r="C73" s="29" t="s">
        <v>55</v>
      </c>
      <c r="D73" s="29" t="s">
        <v>175</v>
      </c>
      <c r="E73" s="29"/>
      <c r="F73" s="29"/>
      <c r="G73" s="39">
        <v>100</v>
      </c>
      <c r="H73" s="39">
        <v>100</v>
      </c>
    </row>
    <row r="74" spans="1:8" ht="15.75" customHeight="1">
      <c r="A74" s="29"/>
      <c r="B74" s="29"/>
      <c r="C74" s="29" t="s">
        <v>57</v>
      </c>
      <c r="D74" s="29" t="s">
        <v>58</v>
      </c>
      <c r="E74" s="29"/>
      <c r="F74" s="29"/>
      <c r="G74" s="39">
        <v>27</v>
      </c>
      <c r="H74" s="39">
        <v>27</v>
      </c>
    </row>
    <row r="75" spans="1:8" ht="15.75" customHeight="1">
      <c r="A75" s="29"/>
      <c r="B75" s="29"/>
      <c r="C75" s="29" t="s">
        <v>55</v>
      </c>
      <c r="D75" s="29" t="s">
        <v>142</v>
      </c>
      <c r="E75" s="29"/>
      <c r="F75" s="29"/>
      <c r="G75" s="39">
        <v>100</v>
      </c>
      <c r="H75" s="39">
        <v>100</v>
      </c>
    </row>
    <row r="76" spans="1:8" ht="15.75" customHeight="1">
      <c r="A76" s="29"/>
      <c r="B76" s="29"/>
      <c r="C76" s="29" t="s">
        <v>57</v>
      </c>
      <c r="D76" s="29" t="s">
        <v>58</v>
      </c>
      <c r="E76" s="29"/>
      <c r="F76" s="29"/>
      <c r="G76" s="39">
        <v>27</v>
      </c>
      <c r="H76" s="39">
        <v>27</v>
      </c>
    </row>
    <row r="77" spans="1:8" ht="15.75" customHeight="1">
      <c r="A77" s="29"/>
      <c r="B77" s="29"/>
      <c r="C77" s="29" t="s">
        <v>55</v>
      </c>
      <c r="D77" s="29" t="s">
        <v>176</v>
      </c>
      <c r="E77" s="29"/>
      <c r="F77" s="29"/>
      <c r="G77" s="39">
        <v>12584</v>
      </c>
      <c r="H77" s="39">
        <v>12584</v>
      </c>
    </row>
    <row r="78" spans="1:8" ht="15.75" customHeight="1">
      <c r="A78" s="29"/>
      <c r="B78" s="29"/>
      <c r="C78" s="29" t="s">
        <v>146</v>
      </c>
      <c r="D78" s="29" t="s">
        <v>177</v>
      </c>
      <c r="E78" s="29"/>
      <c r="F78" s="29"/>
      <c r="G78" s="39">
        <v>3743</v>
      </c>
      <c r="H78" s="39">
        <v>3743</v>
      </c>
    </row>
    <row r="79" spans="1:8" ht="15.75" customHeight="1">
      <c r="A79" s="29"/>
      <c r="B79" s="29"/>
      <c r="C79" s="29" t="s">
        <v>57</v>
      </c>
      <c r="D79" s="29" t="s">
        <v>58</v>
      </c>
      <c r="E79" s="29"/>
      <c r="F79" s="29"/>
      <c r="G79" s="39">
        <v>4408</v>
      </c>
      <c r="H79" s="39">
        <v>4408</v>
      </c>
    </row>
    <row r="80" spans="1:8" ht="15.75" customHeight="1">
      <c r="A80" s="29"/>
      <c r="B80" s="29"/>
      <c r="C80" s="29" t="s">
        <v>130</v>
      </c>
      <c r="D80" s="29" t="s">
        <v>131</v>
      </c>
      <c r="E80" s="29"/>
      <c r="F80" s="29"/>
      <c r="G80" s="39"/>
      <c r="H80" s="39">
        <v>328</v>
      </c>
    </row>
    <row r="81" spans="1:8" ht="15.75" customHeight="1">
      <c r="A81" s="35" t="s">
        <v>19</v>
      </c>
      <c r="B81" s="35"/>
      <c r="C81" s="35" t="s">
        <v>20</v>
      </c>
      <c r="D81" s="35"/>
      <c r="E81" s="35"/>
      <c r="F81" s="47"/>
      <c r="G81" s="27">
        <f>SUM(G82)</f>
        <v>600</v>
      </c>
      <c r="H81" s="27">
        <f>SUM(H82)</f>
        <v>600</v>
      </c>
    </row>
    <row r="82" spans="1:8" ht="15.75" customHeight="1">
      <c r="A82" s="29"/>
      <c r="B82" s="29" t="s">
        <v>61</v>
      </c>
      <c r="C82" s="29"/>
      <c r="D82" s="29" t="s">
        <v>62</v>
      </c>
      <c r="E82" s="29"/>
      <c r="F82" s="46"/>
      <c r="G82" s="31">
        <v>600</v>
      </c>
      <c r="H82" s="31">
        <v>600</v>
      </c>
    </row>
    <row r="83" spans="1:8" ht="15.75" customHeight="1">
      <c r="A83" s="29"/>
      <c r="B83" s="29"/>
      <c r="C83" s="29"/>
      <c r="D83" s="29"/>
      <c r="E83" s="29"/>
      <c r="F83" s="29"/>
      <c r="G83" s="39"/>
      <c r="H83" s="39"/>
    </row>
    <row r="84" spans="1:8" ht="15.75" customHeight="1">
      <c r="A84" s="35" t="s">
        <v>14</v>
      </c>
      <c r="B84" s="35"/>
      <c r="C84" s="35" t="s">
        <v>15</v>
      </c>
      <c r="D84" s="35"/>
      <c r="E84" s="35"/>
      <c r="F84" s="47"/>
      <c r="G84" s="27">
        <f>SUM(G85:G85)</f>
        <v>350</v>
      </c>
      <c r="H84" s="27">
        <f>SUM(H85:H85)</f>
        <v>350</v>
      </c>
    </row>
    <row r="85" spans="1:8" ht="15.75" customHeight="1">
      <c r="A85" s="29"/>
      <c r="B85" s="29" t="s">
        <v>63</v>
      </c>
      <c r="C85" s="29"/>
      <c r="D85" s="29" t="s">
        <v>178</v>
      </c>
      <c r="E85" s="29"/>
      <c r="F85" s="46"/>
      <c r="G85" s="31">
        <v>350</v>
      </c>
      <c r="H85" s="31">
        <v>350</v>
      </c>
    </row>
    <row r="86" spans="1:8" ht="15.75" customHeight="1">
      <c r="A86" s="29"/>
      <c r="B86" s="29"/>
      <c r="C86" s="29"/>
      <c r="D86" s="29"/>
      <c r="E86" s="29"/>
      <c r="F86" s="29"/>
      <c r="G86" s="39"/>
      <c r="H86" s="39"/>
    </row>
    <row r="87" spans="1:8" ht="15.75" customHeight="1">
      <c r="A87" s="35" t="s">
        <v>21</v>
      </c>
      <c r="B87" s="35"/>
      <c r="C87" s="35" t="s">
        <v>22</v>
      </c>
      <c r="D87" s="35"/>
      <c r="E87" s="35"/>
      <c r="F87" s="35"/>
      <c r="G87" s="36">
        <f>G88</f>
        <v>0</v>
      </c>
      <c r="H87" s="36">
        <f>H88</f>
        <v>0</v>
      </c>
    </row>
    <row r="88" spans="1:8" ht="15.75" customHeight="1">
      <c r="A88" s="29"/>
      <c r="B88" s="29"/>
      <c r="C88" s="29" t="s">
        <v>126</v>
      </c>
      <c r="D88" s="29" t="s">
        <v>127</v>
      </c>
      <c r="E88" s="29"/>
      <c r="F88" s="29"/>
      <c r="G88" s="39">
        <v>0</v>
      </c>
      <c r="H88" s="39">
        <v>0</v>
      </c>
    </row>
    <row r="89" spans="1:8" ht="15.75" customHeight="1">
      <c r="A89" s="29"/>
      <c r="B89" s="29"/>
      <c r="C89" s="29"/>
      <c r="D89" s="29"/>
      <c r="E89" s="29"/>
      <c r="F89" s="29"/>
      <c r="G89" s="39"/>
      <c r="H89" s="39"/>
    </row>
    <row r="90" spans="1:8" ht="15.75" customHeight="1">
      <c r="A90" s="35" t="s">
        <v>24</v>
      </c>
      <c r="B90" s="35"/>
      <c r="C90" s="35" t="s">
        <v>23</v>
      </c>
      <c r="D90" s="35"/>
      <c r="E90" s="35"/>
      <c r="F90" s="47"/>
      <c r="G90" s="27">
        <f>G91</f>
        <v>103000</v>
      </c>
      <c r="H90" s="27">
        <f>H91</f>
        <v>103966</v>
      </c>
    </row>
    <row r="91" spans="1:8" ht="15.75" customHeight="1">
      <c r="A91" s="29"/>
      <c r="B91" s="28" t="s">
        <v>112</v>
      </c>
      <c r="C91" s="28"/>
      <c r="D91" s="28" t="s">
        <v>113</v>
      </c>
      <c r="E91" s="28"/>
      <c r="F91" s="46"/>
      <c r="G91" s="30">
        <f>G92+G93</f>
        <v>103000</v>
      </c>
      <c r="H91" s="30">
        <f>H92+H93+H94</f>
        <v>103966</v>
      </c>
    </row>
    <row r="92" spans="1:8" ht="15.75" customHeight="1">
      <c r="A92" s="29"/>
      <c r="B92" s="29"/>
      <c r="C92" s="29" t="s">
        <v>114</v>
      </c>
      <c r="D92" s="29"/>
      <c r="E92" s="29" t="s">
        <v>115</v>
      </c>
      <c r="F92" s="46"/>
      <c r="G92" s="31">
        <v>23000</v>
      </c>
      <c r="H92" s="31">
        <v>23000</v>
      </c>
    </row>
    <row r="93" spans="1:8" ht="15.75" customHeight="1">
      <c r="A93" s="29"/>
      <c r="B93" s="29"/>
      <c r="C93" s="29" t="s">
        <v>116</v>
      </c>
      <c r="D93" s="29"/>
      <c r="E93" s="29" t="s">
        <v>117</v>
      </c>
      <c r="F93" s="29"/>
      <c r="G93" s="39">
        <v>80000</v>
      </c>
      <c r="H93" s="39">
        <v>80000</v>
      </c>
    </row>
    <row r="94" spans="1:8" ht="15.75" customHeight="1">
      <c r="A94" s="29"/>
      <c r="B94" s="29"/>
      <c r="C94" s="29" t="s">
        <v>118</v>
      </c>
      <c r="D94" s="29"/>
      <c r="E94" s="29" t="s">
        <v>179</v>
      </c>
      <c r="F94" s="29"/>
      <c r="G94" s="39"/>
      <c r="H94" s="39">
        <v>966</v>
      </c>
    </row>
    <row r="95" spans="1:8" ht="15.75" customHeight="1">
      <c r="A95" s="35"/>
      <c r="B95" s="35"/>
      <c r="C95" s="35" t="s">
        <v>148</v>
      </c>
      <c r="D95" s="35"/>
      <c r="E95" s="35"/>
      <c r="F95" s="35"/>
      <c r="G95" s="36">
        <f>G10+G37+G41+G54+G81+G84+G90+G87</f>
        <v>449618</v>
      </c>
      <c r="H95" s="36">
        <f>H10+H37+H41+H54+H81+H84+H90+H87</f>
        <v>453533</v>
      </c>
    </row>
  </sheetData>
  <sheetProtection selectLockedCells="1" selectUnlockedCells="1"/>
  <mergeCells count="8">
    <mergeCell ref="A1:H1"/>
    <mergeCell ref="E2:H2"/>
    <mergeCell ref="A3:H3"/>
    <mergeCell ref="A4:H4"/>
    <mergeCell ref="A5:H5"/>
    <mergeCell ref="A7:F9"/>
    <mergeCell ref="G7:G9"/>
    <mergeCell ref="H7:H9"/>
  </mergeCells>
  <printOptions headings="1"/>
  <pageMargins left="0.25" right="0.25" top="0.75" bottom="0.75" header="0.51180555555555551" footer="0.51180555555555551"/>
  <pageSetup paperSize="9" scale="86" firstPageNumber="0" orientation="portrait" horizontalDpi="300" verticalDpi="300"/>
  <headerFooter alignWithMargins="0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sqref="A1:H1"/>
    </sheetView>
  </sheetViews>
  <sheetFormatPr defaultRowHeight="15.75"/>
  <cols>
    <col min="1" max="1" width="2" style="1" customWidth="1"/>
    <col min="2" max="2" width="2.140625" style="1" customWidth="1"/>
    <col min="3" max="3" width="1.42578125" style="1" customWidth="1"/>
    <col min="4" max="4" width="40" style="1" customWidth="1"/>
    <col min="5" max="6" width="9.140625" style="1"/>
    <col min="7" max="7" width="9.7109375" style="1" customWidth="1"/>
    <col min="8" max="8" width="9.5703125" style="1" customWidth="1"/>
    <col min="9" max="16384" width="9.140625" style="1"/>
  </cols>
  <sheetData>
    <row r="1" spans="1:9">
      <c r="A1" s="143" t="s">
        <v>442</v>
      </c>
      <c r="B1" s="143"/>
      <c r="C1" s="143"/>
      <c r="D1" s="143"/>
      <c r="E1" s="143"/>
      <c r="F1" s="143"/>
      <c r="G1" s="143"/>
      <c r="H1" s="143"/>
    </row>
    <row r="2" spans="1:9">
      <c r="A2" s="48"/>
      <c r="B2" s="48"/>
      <c r="C2" s="48"/>
      <c r="D2" s="133" t="s">
        <v>180</v>
      </c>
      <c r="E2" s="133"/>
      <c r="F2" s="133"/>
      <c r="G2" s="133"/>
      <c r="H2" s="133"/>
    </row>
    <row r="3" spans="1:9">
      <c r="A3" s="138" t="s">
        <v>1</v>
      </c>
      <c r="B3" s="138"/>
      <c r="C3" s="138"/>
      <c r="D3" s="138"/>
      <c r="E3" s="138"/>
      <c r="F3" s="138"/>
      <c r="G3" s="138"/>
      <c r="H3" s="138"/>
    </row>
    <row r="4" spans="1:9">
      <c r="A4" s="144" t="s">
        <v>181</v>
      </c>
      <c r="B4" s="144"/>
      <c r="C4" s="144"/>
      <c r="D4" s="144"/>
      <c r="E4" s="144"/>
      <c r="F4" s="144"/>
      <c r="G4" s="144"/>
      <c r="H4" s="144"/>
    </row>
    <row r="5" spans="1:9">
      <c r="A5" s="144" t="s">
        <v>182</v>
      </c>
      <c r="B5" s="144"/>
      <c r="C5" s="144"/>
      <c r="D5" s="144"/>
      <c r="E5" s="144"/>
      <c r="F5" s="144"/>
      <c r="G5" s="144"/>
      <c r="H5" s="144"/>
    </row>
    <row r="6" spans="1:9">
      <c r="D6" s="49"/>
      <c r="E6" s="145" t="s">
        <v>183</v>
      </c>
      <c r="F6" s="145"/>
      <c r="G6" s="145"/>
      <c r="H6" s="145"/>
    </row>
    <row r="7" spans="1:9" ht="12.75" customHeight="1">
      <c r="A7" s="146" t="s">
        <v>184</v>
      </c>
      <c r="B7" s="146"/>
      <c r="C7" s="146"/>
      <c r="D7" s="146"/>
      <c r="E7" s="147" t="s">
        <v>185</v>
      </c>
      <c r="F7" s="147" t="s">
        <v>186</v>
      </c>
      <c r="G7" s="147" t="s">
        <v>187</v>
      </c>
      <c r="H7" s="147" t="s">
        <v>188</v>
      </c>
    </row>
    <row r="8" spans="1:9">
      <c r="A8" s="146"/>
      <c r="B8" s="146"/>
      <c r="C8" s="146"/>
      <c r="D8" s="146"/>
      <c r="E8" s="147"/>
      <c r="F8" s="147"/>
      <c r="G8" s="147"/>
      <c r="H8" s="147"/>
    </row>
    <row r="9" spans="1:9">
      <c r="A9" s="146"/>
      <c r="B9" s="146"/>
      <c r="C9" s="146"/>
      <c r="D9" s="146"/>
      <c r="E9" s="147"/>
      <c r="F9" s="147"/>
      <c r="G9" s="147"/>
      <c r="H9" s="147"/>
    </row>
    <row r="10" spans="1:9">
      <c r="A10" s="148" t="s">
        <v>189</v>
      </c>
      <c r="B10" s="148"/>
      <c r="C10" s="148"/>
      <c r="D10" s="148"/>
      <c r="E10" s="51" t="s">
        <v>190</v>
      </c>
      <c r="F10" s="52"/>
      <c r="G10" s="52"/>
      <c r="H10" s="53">
        <v>8090</v>
      </c>
      <c r="I10" s="54"/>
    </row>
    <row r="11" spans="1:9">
      <c r="A11" s="149" t="s">
        <v>65</v>
      </c>
      <c r="B11" s="149"/>
      <c r="C11" s="149"/>
      <c r="D11" s="149"/>
      <c r="E11" s="56">
        <v>100200</v>
      </c>
      <c r="F11" s="56"/>
      <c r="G11" s="57"/>
      <c r="H11" s="58">
        <v>100200</v>
      </c>
      <c r="I11" s="59"/>
    </row>
    <row r="12" spans="1:9">
      <c r="A12" s="148" t="s">
        <v>86</v>
      </c>
      <c r="B12" s="148"/>
      <c r="C12" s="148"/>
      <c r="D12" s="148"/>
      <c r="E12" s="60">
        <v>127</v>
      </c>
      <c r="F12" s="60"/>
      <c r="G12" s="50"/>
      <c r="H12" s="53">
        <v>127</v>
      </c>
      <c r="I12" s="59"/>
    </row>
    <row r="13" spans="1:9">
      <c r="A13" s="148" t="s">
        <v>191</v>
      </c>
      <c r="B13" s="148"/>
      <c r="C13" s="148"/>
      <c r="D13" s="148"/>
      <c r="E13" s="60">
        <v>61797</v>
      </c>
      <c r="F13" s="60"/>
      <c r="G13" s="50"/>
      <c r="H13" s="53">
        <v>61797</v>
      </c>
      <c r="I13" s="59"/>
    </row>
    <row r="14" spans="1:9">
      <c r="A14" s="149" t="s">
        <v>192</v>
      </c>
      <c r="B14" s="149"/>
      <c r="C14" s="149"/>
      <c r="D14" s="149"/>
      <c r="E14" s="56">
        <v>107655</v>
      </c>
      <c r="F14" s="56"/>
      <c r="G14" s="57"/>
      <c r="H14" s="58">
        <v>107655</v>
      </c>
      <c r="I14" s="59"/>
    </row>
    <row r="15" spans="1:9">
      <c r="A15" s="149" t="s">
        <v>111</v>
      </c>
      <c r="B15" s="149"/>
      <c r="C15" s="149"/>
      <c r="D15" s="149"/>
      <c r="E15" s="56">
        <v>103966</v>
      </c>
      <c r="F15" s="56"/>
      <c r="G15" s="57"/>
      <c r="H15" s="58">
        <v>103966</v>
      </c>
      <c r="I15" s="59"/>
    </row>
    <row r="16" spans="1:9">
      <c r="A16" s="55" t="s">
        <v>193</v>
      </c>
      <c r="B16" s="55"/>
      <c r="C16" s="55"/>
      <c r="D16" s="55"/>
      <c r="E16" s="56">
        <v>10000</v>
      </c>
      <c r="F16" s="56"/>
      <c r="G16" s="57"/>
      <c r="H16" s="58">
        <v>10000</v>
      </c>
      <c r="I16" s="59"/>
    </row>
    <row r="17" spans="1:9">
      <c r="A17" s="148" t="s">
        <v>122</v>
      </c>
      <c r="B17" s="148"/>
      <c r="C17" s="148"/>
      <c r="D17" s="148"/>
      <c r="E17" s="60"/>
      <c r="F17" s="60">
        <v>317</v>
      </c>
      <c r="G17" s="50"/>
      <c r="H17" s="53">
        <v>317</v>
      </c>
      <c r="I17" s="59"/>
    </row>
    <row r="18" spans="1:9">
      <c r="A18" s="148" t="s">
        <v>125</v>
      </c>
      <c r="B18" s="148"/>
      <c r="C18" s="148"/>
      <c r="D18" s="148"/>
      <c r="E18" s="60"/>
      <c r="F18" s="60">
        <v>1384</v>
      </c>
      <c r="G18" s="50"/>
      <c r="H18" s="53">
        <v>1384</v>
      </c>
      <c r="I18" s="61"/>
    </row>
    <row r="19" spans="1:9">
      <c r="A19" s="148" t="s">
        <v>128</v>
      </c>
      <c r="B19" s="148"/>
      <c r="C19" s="148"/>
      <c r="D19" s="148"/>
      <c r="E19" s="60"/>
      <c r="F19" s="60">
        <v>1344</v>
      </c>
      <c r="G19" s="50"/>
      <c r="H19" s="53">
        <v>1344</v>
      </c>
      <c r="I19" s="61"/>
    </row>
    <row r="20" spans="1:9">
      <c r="A20" s="148" t="s">
        <v>132</v>
      </c>
      <c r="B20" s="148"/>
      <c r="C20" s="148"/>
      <c r="D20" s="148"/>
      <c r="E20" s="60">
        <v>1000</v>
      </c>
      <c r="F20" s="60"/>
      <c r="G20" s="50"/>
      <c r="H20" s="53">
        <v>1000</v>
      </c>
      <c r="I20" s="61"/>
    </row>
    <row r="21" spans="1:9">
      <c r="A21" s="148" t="s">
        <v>133</v>
      </c>
      <c r="B21" s="148"/>
      <c r="C21" s="148"/>
      <c r="D21" s="148"/>
      <c r="E21" s="60">
        <v>3200</v>
      </c>
      <c r="F21" s="60"/>
      <c r="G21" s="50"/>
      <c r="H21" s="53">
        <v>3200</v>
      </c>
      <c r="I21" s="61"/>
    </row>
    <row r="22" spans="1:9">
      <c r="A22" s="148" t="s">
        <v>136</v>
      </c>
      <c r="B22" s="148"/>
      <c r="C22" s="148"/>
      <c r="D22" s="148"/>
      <c r="E22" s="60"/>
      <c r="F22" s="60">
        <v>32860</v>
      </c>
      <c r="G22" s="50"/>
      <c r="H22" s="53">
        <v>32860</v>
      </c>
      <c r="I22" s="61"/>
    </row>
    <row r="23" spans="1:9">
      <c r="A23" s="148" t="s">
        <v>140</v>
      </c>
      <c r="B23" s="148"/>
      <c r="C23" s="148"/>
      <c r="D23" s="148"/>
      <c r="E23" s="60"/>
      <c r="F23" s="60">
        <v>127</v>
      </c>
      <c r="G23" s="50"/>
      <c r="H23" s="53">
        <v>127</v>
      </c>
      <c r="I23" s="61"/>
    </row>
    <row r="24" spans="1:9">
      <c r="A24" s="148" t="s">
        <v>194</v>
      </c>
      <c r="B24" s="148"/>
      <c r="C24" s="148"/>
      <c r="D24" s="148"/>
      <c r="E24" s="60"/>
      <c r="F24" s="60">
        <v>127</v>
      </c>
      <c r="G24" s="50"/>
      <c r="H24" s="53">
        <v>127</v>
      </c>
      <c r="I24" s="61"/>
    </row>
    <row r="25" spans="1:9">
      <c r="A25" s="148" t="s">
        <v>143</v>
      </c>
      <c r="B25" s="148"/>
      <c r="C25" s="148"/>
      <c r="D25" s="148"/>
      <c r="E25" s="60">
        <v>604</v>
      </c>
      <c r="F25" s="60"/>
      <c r="G25" s="50"/>
      <c r="H25" s="53">
        <v>604</v>
      </c>
      <c r="I25" s="59"/>
    </row>
    <row r="26" spans="1:9">
      <c r="A26" s="148" t="s">
        <v>144</v>
      </c>
      <c r="B26" s="148"/>
      <c r="C26" s="148"/>
      <c r="D26" s="148"/>
      <c r="E26" s="60">
        <v>20735</v>
      </c>
      <c r="F26" s="60"/>
      <c r="G26" s="50"/>
      <c r="H26" s="53">
        <v>20735</v>
      </c>
      <c r="I26" s="59"/>
    </row>
    <row r="27" spans="1:9">
      <c r="A27" s="150" t="s">
        <v>148</v>
      </c>
      <c r="B27" s="150"/>
      <c r="C27" s="150"/>
      <c r="D27" s="150"/>
      <c r="E27" s="57">
        <v>417374</v>
      </c>
      <c r="F27" s="57">
        <f>SUM(F10:F26)</f>
        <v>36159</v>
      </c>
      <c r="G27" s="57">
        <f>SUM(G10:G26)</f>
        <v>0</v>
      </c>
      <c r="H27" s="62">
        <f>SUM(H10:H26)</f>
        <v>453533</v>
      </c>
      <c r="I27" s="59"/>
    </row>
  </sheetData>
  <sheetProtection selectLockedCells="1" selectUnlockedCells="1"/>
  <mergeCells count="28"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  <mergeCell ref="A11:D11"/>
    <mergeCell ref="A12:D12"/>
    <mergeCell ref="A13:D13"/>
    <mergeCell ref="A14:D14"/>
    <mergeCell ref="A15:D15"/>
    <mergeCell ref="A17:D17"/>
    <mergeCell ref="A7:D9"/>
    <mergeCell ref="E7:E9"/>
    <mergeCell ref="F7:F9"/>
    <mergeCell ref="G7:G9"/>
    <mergeCell ref="H7:H9"/>
    <mergeCell ref="A10:D10"/>
    <mergeCell ref="A1:H1"/>
    <mergeCell ref="D2:H2"/>
    <mergeCell ref="A3:H3"/>
    <mergeCell ref="A4:H4"/>
    <mergeCell ref="A5:H5"/>
    <mergeCell ref="E6:H6"/>
  </mergeCells>
  <printOptions headings="1"/>
  <pageMargins left="0.70833333333333337" right="0.65277777777777779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9"/>
  <sheetViews>
    <sheetView zoomScaleSheetLayoutView="100" workbookViewId="0">
      <selection sqref="A1:H1"/>
    </sheetView>
  </sheetViews>
  <sheetFormatPr defaultRowHeight="15.75" customHeight="1"/>
  <cols>
    <col min="1" max="1" width="3.28515625" style="63" customWidth="1"/>
    <col min="2" max="2" width="4.85546875" style="61" customWidth="1"/>
    <col min="3" max="3" width="7.140625" style="61" customWidth="1"/>
    <col min="4" max="4" width="6.42578125" style="61" customWidth="1"/>
    <col min="5" max="5" width="50.140625" style="61" customWidth="1"/>
    <col min="6" max="6" width="9.42578125" style="61" customWidth="1"/>
    <col min="7" max="7" width="22.28515625" style="61" customWidth="1"/>
    <col min="8" max="8" width="22.28515625" style="59" customWidth="1"/>
    <col min="9" max="9" width="10.42578125" style="1" customWidth="1"/>
    <col min="10" max="16384" width="9.140625" style="1"/>
  </cols>
  <sheetData>
    <row r="1" spans="1:8" ht="15.75" customHeight="1">
      <c r="A1" s="151" t="s">
        <v>443</v>
      </c>
      <c r="B1" s="151"/>
      <c r="C1" s="151"/>
      <c r="D1" s="151"/>
      <c r="E1" s="151"/>
      <c r="F1" s="151"/>
      <c r="G1" s="151"/>
      <c r="H1" s="151"/>
    </row>
    <row r="2" spans="1:8" ht="15.75" customHeight="1">
      <c r="A2" s="132" t="s">
        <v>195</v>
      </c>
      <c r="B2" s="132"/>
      <c r="C2" s="132"/>
      <c r="D2" s="132"/>
      <c r="E2" s="132"/>
      <c r="F2" s="132"/>
      <c r="G2" s="132"/>
      <c r="H2" s="132"/>
    </row>
    <row r="3" spans="1:8" ht="15.75" customHeight="1">
      <c r="A3" s="138" t="s">
        <v>1</v>
      </c>
      <c r="B3" s="138"/>
      <c r="C3" s="138"/>
      <c r="D3" s="138"/>
      <c r="E3" s="138"/>
      <c r="F3" s="138"/>
      <c r="G3" s="138"/>
      <c r="H3" s="138"/>
    </row>
    <row r="4" spans="1:8" ht="15.75" customHeight="1">
      <c r="A4" s="138" t="s">
        <v>196</v>
      </c>
      <c r="B4" s="138"/>
      <c r="C4" s="138"/>
      <c r="D4" s="138"/>
      <c r="E4" s="138"/>
      <c r="F4" s="138"/>
      <c r="G4" s="138"/>
      <c r="H4" s="138"/>
    </row>
    <row r="5" spans="1:8" ht="15.75" customHeight="1">
      <c r="A5" s="138" t="s">
        <v>49</v>
      </c>
      <c r="B5" s="138"/>
      <c r="C5" s="138"/>
      <c r="D5" s="138"/>
      <c r="E5" s="138"/>
      <c r="F5" s="138"/>
      <c r="G5" s="138"/>
      <c r="H5" s="138"/>
    </row>
    <row r="6" spans="1:8" ht="15.75" customHeight="1">
      <c r="A6" s="25"/>
      <c r="B6" s="25"/>
      <c r="C6" s="25"/>
      <c r="D6" s="25"/>
      <c r="E6" s="25"/>
      <c r="F6" s="144" t="s">
        <v>3</v>
      </c>
      <c r="G6" s="144"/>
      <c r="H6" s="144"/>
    </row>
    <row r="7" spans="1:8" ht="15.75" customHeight="1">
      <c r="A7" s="141" t="s">
        <v>197</v>
      </c>
      <c r="B7" s="141"/>
      <c r="C7" s="141"/>
      <c r="D7" s="141"/>
      <c r="E7" s="141"/>
      <c r="F7" s="142" t="s">
        <v>198</v>
      </c>
      <c r="G7" s="140" t="s">
        <v>5</v>
      </c>
      <c r="H7" s="140" t="s">
        <v>6</v>
      </c>
    </row>
    <row r="8" spans="1:8" s="24" customFormat="1" ht="15.75" customHeight="1">
      <c r="A8" s="141"/>
      <c r="B8" s="141"/>
      <c r="C8" s="141"/>
      <c r="D8" s="141"/>
      <c r="E8" s="141"/>
      <c r="F8" s="142"/>
      <c r="G8" s="140"/>
      <c r="H8" s="140"/>
    </row>
    <row r="9" spans="1:8" s="59" customFormat="1" ht="15.75" customHeight="1">
      <c r="A9" s="10" t="s">
        <v>199</v>
      </c>
      <c r="B9" s="26"/>
      <c r="C9" s="26"/>
      <c r="D9" s="26"/>
      <c r="E9" s="26"/>
      <c r="F9" s="26"/>
      <c r="G9" s="64">
        <f>G10+G22+G28+G63+G77+G82+G74</f>
        <v>70123</v>
      </c>
      <c r="H9" s="64">
        <f>H10+H22+H28+H63+H77+H82+H74</f>
        <v>72135</v>
      </c>
    </row>
    <row r="10" spans="1:8" s="59" customFormat="1" ht="15.75" customHeight="1">
      <c r="A10" s="32" t="s">
        <v>27</v>
      </c>
      <c r="B10" s="65"/>
      <c r="C10" s="65" t="s">
        <v>200</v>
      </c>
      <c r="D10" s="65"/>
      <c r="E10" s="65"/>
      <c r="F10" s="66">
        <v>2</v>
      </c>
      <c r="G10" s="67">
        <f>G11+G14</f>
        <v>10754</v>
      </c>
      <c r="H10" s="67">
        <f>H11+H14</f>
        <v>10754</v>
      </c>
    </row>
    <row r="11" spans="1:8" s="59" customFormat="1" ht="15.75" customHeight="1">
      <c r="A11" s="68"/>
      <c r="B11" s="65" t="s">
        <v>201</v>
      </c>
      <c r="C11" s="65"/>
      <c r="D11" s="65" t="s">
        <v>202</v>
      </c>
      <c r="E11" s="65"/>
      <c r="F11" s="42"/>
      <c r="G11" s="67">
        <f>SUM(G12:G13)</f>
        <v>1410</v>
      </c>
      <c r="H11" s="67">
        <f>SUM(H12:H13)</f>
        <v>1410</v>
      </c>
    </row>
    <row r="12" spans="1:8" s="59" customFormat="1" ht="15.75" customHeight="1">
      <c r="A12" s="29"/>
      <c r="B12" s="42"/>
      <c r="C12" s="42" t="s">
        <v>203</v>
      </c>
      <c r="D12" s="42" t="s">
        <v>204</v>
      </c>
      <c r="E12" s="42"/>
      <c r="F12" s="42"/>
      <c r="G12" s="69">
        <v>1260</v>
      </c>
      <c r="H12" s="69">
        <v>1260</v>
      </c>
    </row>
    <row r="13" spans="1:8" s="59" customFormat="1" ht="15.75" customHeight="1">
      <c r="A13" s="68"/>
      <c r="B13" s="42"/>
      <c r="C13" s="42" t="s">
        <v>205</v>
      </c>
      <c r="D13" s="42" t="s">
        <v>206</v>
      </c>
      <c r="E13" s="42"/>
      <c r="F13" s="42"/>
      <c r="G13" s="69">
        <v>150</v>
      </c>
      <c r="H13" s="69">
        <v>150</v>
      </c>
    </row>
    <row r="14" spans="1:8" s="59" customFormat="1" ht="15.75" customHeight="1">
      <c r="A14" s="68"/>
      <c r="B14" s="65" t="s">
        <v>207</v>
      </c>
      <c r="C14" s="65"/>
      <c r="D14" s="65" t="s">
        <v>208</v>
      </c>
      <c r="E14" s="65"/>
      <c r="F14" s="42"/>
      <c r="G14" s="67">
        <f>G15+G20</f>
        <v>9344</v>
      </c>
      <c r="H14" s="67">
        <f>H15+H20</f>
        <v>9344</v>
      </c>
    </row>
    <row r="15" spans="1:8" s="59" customFormat="1" ht="15.75" customHeight="1">
      <c r="A15" s="68"/>
      <c r="B15" s="42"/>
      <c r="C15" s="42" t="s">
        <v>209</v>
      </c>
      <c r="D15" s="42" t="s">
        <v>210</v>
      </c>
      <c r="E15" s="42"/>
      <c r="F15" s="42"/>
      <c r="G15" s="69">
        <f>SUM(G16:G19)</f>
        <v>8844</v>
      </c>
      <c r="H15" s="69">
        <f>SUM(H16:H19)</f>
        <v>8844</v>
      </c>
    </row>
    <row r="16" spans="1:8" s="59" customFormat="1" ht="15.75" customHeight="1">
      <c r="A16" s="68"/>
      <c r="B16" s="42"/>
      <c r="C16" s="42"/>
      <c r="D16" s="42"/>
      <c r="E16" s="70" t="s">
        <v>211</v>
      </c>
      <c r="F16" s="42"/>
      <c r="G16" s="71">
        <v>3590</v>
      </c>
      <c r="H16" s="71">
        <v>3590</v>
      </c>
    </row>
    <row r="17" spans="1:8" s="59" customFormat="1" ht="15.75" customHeight="1">
      <c r="A17" s="68"/>
      <c r="B17" s="42"/>
      <c r="C17" s="42"/>
      <c r="D17" s="42"/>
      <c r="E17" s="70" t="s">
        <v>206</v>
      </c>
      <c r="F17" s="42"/>
      <c r="G17" s="71">
        <v>150</v>
      </c>
      <c r="H17" s="71">
        <v>150</v>
      </c>
    </row>
    <row r="18" spans="1:8" s="59" customFormat="1" ht="15.75" customHeight="1">
      <c r="A18" s="68"/>
      <c r="B18" s="42"/>
      <c r="C18" s="42"/>
      <c r="D18" s="42"/>
      <c r="E18" s="70" t="s">
        <v>212</v>
      </c>
      <c r="F18" s="42"/>
      <c r="G18" s="71">
        <v>4377</v>
      </c>
      <c r="H18" s="71">
        <v>4377</v>
      </c>
    </row>
    <row r="19" spans="1:8" s="59" customFormat="1" ht="15.75" customHeight="1">
      <c r="A19" s="68"/>
      <c r="B19" s="42"/>
      <c r="C19" s="42"/>
      <c r="D19" s="70"/>
      <c r="E19" s="70" t="s">
        <v>213</v>
      </c>
      <c r="F19" s="42"/>
      <c r="G19" s="71">
        <v>727</v>
      </c>
      <c r="H19" s="71">
        <v>727</v>
      </c>
    </row>
    <row r="20" spans="1:8" s="59" customFormat="1" ht="15.75" customHeight="1">
      <c r="A20" s="68"/>
      <c r="B20" s="42"/>
      <c r="C20" s="42" t="s">
        <v>214</v>
      </c>
      <c r="D20" s="42" t="s">
        <v>215</v>
      </c>
      <c r="E20" s="42"/>
      <c r="F20" s="42"/>
      <c r="G20" s="69">
        <v>500</v>
      </c>
      <c r="H20" s="69">
        <v>500</v>
      </c>
    </row>
    <row r="21" spans="1:8" s="59" customFormat="1" ht="15.75" customHeight="1">
      <c r="A21" s="68"/>
      <c r="B21" s="42"/>
      <c r="C21" s="42"/>
      <c r="D21" s="42"/>
      <c r="E21" s="42"/>
      <c r="F21" s="42"/>
      <c r="G21" s="69"/>
      <c r="H21" s="69"/>
    </row>
    <row r="22" spans="1:8" s="59" customFormat="1" ht="15.75" customHeight="1">
      <c r="A22" s="32" t="s">
        <v>29</v>
      </c>
      <c r="B22" s="65"/>
      <c r="C22" s="65" t="s">
        <v>216</v>
      </c>
      <c r="D22" s="72"/>
      <c r="E22" s="72"/>
      <c r="F22" s="73"/>
      <c r="G22" s="67">
        <f>SUM(G23:G26)</f>
        <v>3765</v>
      </c>
      <c r="H22" s="67">
        <f>SUM(H23:H26)</f>
        <v>3765</v>
      </c>
    </row>
    <row r="23" spans="1:8" s="59" customFormat="1" ht="15.75" customHeight="1">
      <c r="A23" s="68"/>
      <c r="B23" s="42"/>
      <c r="C23" s="42"/>
      <c r="D23" s="70" t="s">
        <v>217</v>
      </c>
      <c r="E23" s="42"/>
      <c r="F23" s="42"/>
      <c r="G23" s="69">
        <v>2823</v>
      </c>
      <c r="H23" s="69">
        <v>2823</v>
      </c>
    </row>
    <row r="24" spans="1:8" s="59" customFormat="1" ht="15.75" customHeight="1">
      <c r="A24" s="68"/>
      <c r="B24" s="42"/>
      <c r="C24" s="42"/>
      <c r="D24" s="70" t="s">
        <v>218</v>
      </c>
      <c r="E24" s="42"/>
      <c r="F24" s="42"/>
      <c r="G24" s="69">
        <v>675</v>
      </c>
      <c r="H24" s="69">
        <v>675</v>
      </c>
    </row>
    <row r="25" spans="1:8" s="59" customFormat="1" ht="15.75" customHeight="1">
      <c r="A25" s="68"/>
      <c r="B25" s="42"/>
      <c r="C25" s="42"/>
      <c r="D25" s="70" t="s">
        <v>219</v>
      </c>
      <c r="E25" s="42"/>
      <c r="F25" s="42"/>
      <c r="G25" s="69">
        <v>210</v>
      </c>
      <c r="H25" s="69">
        <v>210</v>
      </c>
    </row>
    <row r="26" spans="1:8" s="59" customFormat="1" ht="15.75" customHeight="1">
      <c r="A26" s="68"/>
      <c r="B26" s="42"/>
      <c r="C26" s="42"/>
      <c r="D26" s="70" t="s">
        <v>220</v>
      </c>
      <c r="E26" s="42"/>
      <c r="F26" s="42"/>
      <c r="G26" s="69">
        <v>57</v>
      </c>
      <c r="H26" s="69">
        <v>57</v>
      </c>
    </row>
    <row r="27" spans="1:8" s="59" customFormat="1" ht="15.75" customHeight="1">
      <c r="A27" s="68"/>
      <c r="B27" s="42"/>
      <c r="C27" s="42"/>
      <c r="D27" s="42"/>
      <c r="E27" s="42"/>
      <c r="F27" s="42"/>
      <c r="G27" s="69"/>
      <c r="H27" s="69"/>
    </row>
    <row r="28" spans="1:8" s="59" customFormat="1" ht="15.75" customHeight="1">
      <c r="A28" s="32" t="s">
        <v>31</v>
      </c>
      <c r="B28" s="65"/>
      <c r="C28" s="65" t="s">
        <v>32</v>
      </c>
      <c r="D28" s="65"/>
      <c r="E28" s="65"/>
      <c r="F28" s="42"/>
      <c r="G28" s="67">
        <f>G29+G37+G44+G55+G60</f>
        <v>10480</v>
      </c>
      <c r="H28" s="67">
        <f>H29+H37+H44+H55+H60</f>
        <v>10480</v>
      </c>
    </row>
    <row r="29" spans="1:8" s="77" customFormat="1" ht="15.75" customHeight="1">
      <c r="A29" s="74"/>
      <c r="B29" s="65" t="s">
        <v>221</v>
      </c>
      <c r="C29" s="75"/>
      <c r="D29" s="65" t="s">
        <v>222</v>
      </c>
      <c r="E29" s="76"/>
      <c r="F29" s="74"/>
      <c r="G29" s="67">
        <f>G30+G34</f>
        <v>960</v>
      </c>
      <c r="H29" s="67">
        <f>H30+H34</f>
        <v>960</v>
      </c>
    </row>
    <row r="30" spans="1:8" s="59" customFormat="1" ht="15.75" customHeight="1">
      <c r="A30" s="68"/>
      <c r="B30" s="42"/>
      <c r="C30" s="42" t="s">
        <v>223</v>
      </c>
      <c r="D30" s="42" t="s">
        <v>224</v>
      </c>
      <c r="E30" s="74"/>
      <c r="F30" s="74"/>
      <c r="G30" s="69">
        <f>SUM(G31:G33)</f>
        <v>300</v>
      </c>
      <c r="H30" s="69">
        <f>SUM(H31:H33)</f>
        <v>300</v>
      </c>
    </row>
    <row r="31" spans="1:8" s="59" customFormat="1" ht="15.75" customHeight="1">
      <c r="A31" s="68"/>
      <c r="B31" s="42"/>
      <c r="C31" s="42"/>
      <c r="D31" s="42"/>
      <c r="E31" s="74" t="s">
        <v>225</v>
      </c>
      <c r="F31" s="74"/>
      <c r="G31" s="69">
        <v>100</v>
      </c>
      <c r="H31" s="69">
        <v>100</v>
      </c>
    </row>
    <row r="32" spans="1:8" s="59" customFormat="1" ht="15.75" customHeight="1">
      <c r="A32" s="68"/>
      <c r="B32" s="42"/>
      <c r="C32" s="42"/>
      <c r="D32" s="42"/>
      <c r="E32" s="74" t="s">
        <v>226</v>
      </c>
      <c r="F32" s="74"/>
      <c r="G32" s="69">
        <v>100</v>
      </c>
      <c r="H32" s="69">
        <v>100</v>
      </c>
    </row>
    <row r="33" spans="1:8" s="59" customFormat="1" ht="15.75" customHeight="1">
      <c r="A33" s="68"/>
      <c r="B33" s="42"/>
      <c r="C33" s="42"/>
      <c r="D33" s="42"/>
      <c r="E33" s="74" t="s">
        <v>227</v>
      </c>
      <c r="F33" s="74"/>
      <c r="G33" s="69">
        <v>100</v>
      </c>
      <c r="H33" s="69">
        <v>100</v>
      </c>
    </row>
    <row r="34" spans="1:8" s="59" customFormat="1" ht="15.75" customHeight="1">
      <c r="A34" s="68"/>
      <c r="B34" s="42"/>
      <c r="C34" s="42" t="s">
        <v>228</v>
      </c>
      <c r="D34" s="42" t="s">
        <v>229</v>
      </c>
      <c r="E34" s="42"/>
      <c r="F34" s="42"/>
      <c r="G34" s="69">
        <f>SUM(G35:G36)</f>
        <v>660</v>
      </c>
      <c r="H34" s="69">
        <f>SUM(H35:H36)</f>
        <v>660</v>
      </c>
    </row>
    <row r="35" spans="1:8" s="59" customFormat="1" ht="15.75" customHeight="1">
      <c r="A35" s="32"/>
      <c r="B35" s="65"/>
      <c r="C35" s="65"/>
      <c r="D35" s="65"/>
      <c r="E35" s="70" t="s">
        <v>230</v>
      </c>
      <c r="F35" s="42"/>
      <c r="G35" s="69">
        <v>260</v>
      </c>
      <c r="H35" s="69">
        <v>260</v>
      </c>
    </row>
    <row r="36" spans="1:8" s="59" customFormat="1" ht="15.75" customHeight="1">
      <c r="A36" s="32"/>
      <c r="B36" s="65"/>
      <c r="C36" s="65"/>
      <c r="D36" s="65"/>
      <c r="E36" s="70" t="s">
        <v>231</v>
      </c>
      <c r="F36" s="42"/>
      <c r="G36" s="69">
        <v>400</v>
      </c>
      <c r="H36" s="69">
        <v>400</v>
      </c>
    </row>
    <row r="37" spans="1:8" s="77" customFormat="1" ht="15.75" customHeight="1">
      <c r="A37" s="74"/>
      <c r="B37" s="65" t="s">
        <v>232</v>
      </c>
      <c r="C37" s="75"/>
      <c r="D37" s="65" t="s">
        <v>233</v>
      </c>
      <c r="E37" s="75"/>
      <c r="F37" s="70"/>
      <c r="G37" s="67">
        <f>G38+G42</f>
        <v>1270</v>
      </c>
      <c r="H37" s="67">
        <f>H38+H42</f>
        <v>1270</v>
      </c>
    </row>
    <row r="38" spans="1:8" s="59" customFormat="1" ht="15.75" customHeight="1">
      <c r="A38" s="68"/>
      <c r="B38" s="42"/>
      <c r="C38" s="42" t="s">
        <v>234</v>
      </c>
      <c r="D38" s="42" t="s">
        <v>235</v>
      </c>
      <c r="E38" s="42"/>
      <c r="F38" s="42"/>
      <c r="G38" s="69">
        <f>SUM(G39:G41)</f>
        <v>570</v>
      </c>
      <c r="H38" s="69">
        <f>SUM(H39:H41)</f>
        <v>570</v>
      </c>
    </row>
    <row r="39" spans="1:8" s="59" customFormat="1" ht="15.75" customHeight="1">
      <c r="A39" s="68"/>
      <c r="B39" s="42"/>
      <c r="C39" s="42"/>
      <c r="D39" s="42"/>
      <c r="E39" s="70" t="s">
        <v>236</v>
      </c>
      <c r="F39" s="42"/>
      <c r="G39" s="69">
        <v>120</v>
      </c>
      <c r="H39" s="69">
        <v>120</v>
      </c>
    </row>
    <row r="40" spans="1:8" s="59" customFormat="1" ht="15.75" customHeight="1">
      <c r="A40" s="68"/>
      <c r="B40" s="42"/>
      <c r="C40" s="42"/>
      <c r="D40" s="42"/>
      <c r="E40" s="70" t="s">
        <v>237</v>
      </c>
      <c r="F40" s="42"/>
      <c r="G40" s="69">
        <v>230</v>
      </c>
      <c r="H40" s="69">
        <v>230</v>
      </c>
    </row>
    <row r="41" spans="1:8" s="59" customFormat="1" ht="15.75" customHeight="1">
      <c r="A41" s="68"/>
      <c r="B41" s="42"/>
      <c r="C41" s="42"/>
      <c r="D41" s="42"/>
      <c r="E41" s="70" t="s">
        <v>238</v>
      </c>
      <c r="F41" s="42"/>
      <c r="G41" s="69">
        <v>220</v>
      </c>
      <c r="H41" s="69">
        <v>220</v>
      </c>
    </row>
    <row r="42" spans="1:8" s="59" customFormat="1" ht="15.75" customHeight="1">
      <c r="A42" s="68"/>
      <c r="B42" s="42"/>
      <c r="C42" s="42" t="s">
        <v>239</v>
      </c>
      <c r="D42" s="42" t="s">
        <v>240</v>
      </c>
      <c r="E42" s="42"/>
      <c r="F42" s="42"/>
      <c r="G42" s="69">
        <f>SUM(G43)</f>
        <v>700</v>
      </c>
      <c r="H42" s="69">
        <f>SUM(H43)</f>
        <v>700</v>
      </c>
    </row>
    <row r="43" spans="1:8" s="59" customFormat="1" ht="15.75" customHeight="1">
      <c r="A43" s="68"/>
      <c r="B43" s="42"/>
      <c r="C43" s="42"/>
      <c r="D43" s="42"/>
      <c r="E43" s="70" t="s">
        <v>241</v>
      </c>
      <c r="F43" s="42"/>
      <c r="G43" s="69">
        <v>700</v>
      </c>
      <c r="H43" s="69">
        <v>700</v>
      </c>
    </row>
    <row r="44" spans="1:8" s="77" customFormat="1" ht="15.75" customHeight="1">
      <c r="A44" s="74"/>
      <c r="B44" s="65" t="s">
        <v>242</v>
      </c>
      <c r="C44" s="75"/>
      <c r="D44" s="65" t="s">
        <v>243</v>
      </c>
      <c r="E44" s="75"/>
      <c r="F44" s="70"/>
      <c r="G44" s="67">
        <f>G45+G49+G50+G51</f>
        <v>6600</v>
      </c>
      <c r="H44" s="67">
        <f>H45+H49+H50+H51</f>
        <v>6600</v>
      </c>
    </row>
    <row r="45" spans="1:8" s="59" customFormat="1" ht="15.75" customHeight="1">
      <c r="A45" s="68"/>
      <c r="B45" s="42"/>
      <c r="C45" s="42" t="s">
        <v>244</v>
      </c>
      <c r="D45" s="42" t="s">
        <v>245</v>
      </c>
      <c r="E45" s="42"/>
      <c r="F45" s="42"/>
      <c r="G45" s="69">
        <f>SUM(G46:G48)</f>
        <v>2000</v>
      </c>
      <c r="H45" s="69">
        <f>SUM(H46:H48)</f>
        <v>2000</v>
      </c>
    </row>
    <row r="46" spans="1:8" s="59" customFormat="1" ht="15.75" customHeight="1">
      <c r="A46" s="68"/>
      <c r="B46" s="42"/>
      <c r="C46" s="42"/>
      <c r="D46" s="42"/>
      <c r="E46" s="70" t="s">
        <v>246</v>
      </c>
      <c r="F46" s="42"/>
      <c r="G46" s="69">
        <v>500</v>
      </c>
      <c r="H46" s="69">
        <v>500</v>
      </c>
    </row>
    <row r="47" spans="1:8" s="59" customFormat="1" ht="15.75" customHeight="1">
      <c r="A47" s="68"/>
      <c r="B47" s="42"/>
      <c r="C47" s="42"/>
      <c r="D47" s="42"/>
      <c r="E47" s="70" t="s">
        <v>247</v>
      </c>
      <c r="F47" s="42"/>
      <c r="G47" s="69">
        <v>1400</v>
      </c>
      <c r="H47" s="69">
        <v>1400</v>
      </c>
    </row>
    <row r="48" spans="1:8" s="59" customFormat="1" ht="15.75" customHeight="1">
      <c r="A48" s="68"/>
      <c r="B48" s="42"/>
      <c r="C48" s="42"/>
      <c r="D48" s="42"/>
      <c r="E48" s="70" t="s">
        <v>248</v>
      </c>
      <c r="F48" s="42"/>
      <c r="G48" s="69">
        <v>100</v>
      </c>
      <c r="H48" s="69">
        <v>100</v>
      </c>
    </row>
    <row r="49" spans="1:8" s="59" customFormat="1" ht="15.75" customHeight="1">
      <c r="A49" s="68"/>
      <c r="B49" s="42"/>
      <c r="C49" s="42" t="s">
        <v>249</v>
      </c>
      <c r="D49" s="42" t="s">
        <v>250</v>
      </c>
      <c r="E49" s="42"/>
      <c r="F49" s="42"/>
      <c r="G49" s="69">
        <v>150</v>
      </c>
      <c r="H49" s="69">
        <v>150</v>
      </c>
    </row>
    <row r="50" spans="1:8" s="59" customFormat="1" ht="15.75" customHeight="1">
      <c r="A50" s="68"/>
      <c r="B50" s="42"/>
      <c r="C50" s="42" t="s">
        <v>251</v>
      </c>
      <c r="D50" s="42" t="s">
        <v>252</v>
      </c>
      <c r="E50" s="42"/>
      <c r="F50" s="42"/>
      <c r="G50" s="69">
        <v>100</v>
      </c>
      <c r="H50" s="69">
        <v>100</v>
      </c>
    </row>
    <row r="51" spans="1:8" s="59" customFormat="1" ht="15.75" customHeight="1">
      <c r="A51" s="68"/>
      <c r="B51" s="42"/>
      <c r="C51" s="42" t="s">
        <v>253</v>
      </c>
      <c r="D51" s="42" t="s">
        <v>254</v>
      </c>
      <c r="E51" s="42"/>
      <c r="F51" s="42"/>
      <c r="G51" s="69">
        <f>SUM(G52:G54)</f>
        <v>4350</v>
      </c>
      <c r="H51" s="69">
        <f>SUM(H52:H54)</f>
        <v>4350</v>
      </c>
    </row>
    <row r="52" spans="1:8" s="59" customFormat="1" ht="15.75" customHeight="1">
      <c r="A52" s="68"/>
      <c r="B52" s="42"/>
      <c r="C52" s="42"/>
      <c r="D52" s="42"/>
      <c r="E52" s="70" t="s">
        <v>255</v>
      </c>
      <c r="F52" s="42"/>
      <c r="G52" s="69">
        <v>50</v>
      </c>
      <c r="H52" s="69">
        <v>50</v>
      </c>
    </row>
    <row r="53" spans="1:8" s="59" customFormat="1" ht="15.75" customHeight="1">
      <c r="A53" s="68"/>
      <c r="B53" s="42"/>
      <c r="C53" s="42"/>
      <c r="D53" s="42"/>
      <c r="E53" s="70" t="s">
        <v>256</v>
      </c>
      <c r="F53" s="42"/>
      <c r="G53" s="69">
        <v>1500</v>
      </c>
      <c r="H53" s="69">
        <v>1500</v>
      </c>
    </row>
    <row r="54" spans="1:8" s="59" customFormat="1" ht="15.75" customHeight="1">
      <c r="A54" s="68"/>
      <c r="B54" s="42"/>
      <c r="C54" s="42"/>
      <c r="D54" s="42"/>
      <c r="E54" s="70" t="s">
        <v>257</v>
      </c>
      <c r="F54" s="42"/>
      <c r="G54" s="69">
        <v>2800</v>
      </c>
      <c r="H54" s="69">
        <v>2800</v>
      </c>
    </row>
    <row r="55" spans="1:8" s="77" customFormat="1" ht="15.75" customHeight="1">
      <c r="A55" s="74"/>
      <c r="B55" s="65" t="s">
        <v>258</v>
      </c>
      <c r="C55" s="75"/>
      <c r="D55" s="65" t="s">
        <v>259</v>
      </c>
      <c r="E55" s="75"/>
      <c r="F55" s="70"/>
      <c r="G55" s="67">
        <f>G56+G58</f>
        <v>150</v>
      </c>
      <c r="H55" s="67">
        <f>H56+H58</f>
        <v>150</v>
      </c>
    </row>
    <row r="56" spans="1:8" s="59" customFormat="1" ht="15.75" customHeight="1">
      <c r="A56" s="68"/>
      <c r="B56" s="42"/>
      <c r="C56" s="42" t="s">
        <v>260</v>
      </c>
      <c r="D56" s="42" t="s">
        <v>261</v>
      </c>
      <c r="E56" s="42"/>
      <c r="F56" s="42"/>
      <c r="G56" s="69">
        <f>G57</f>
        <v>50</v>
      </c>
      <c r="H56" s="69">
        <f>H57</f>
        <v>50</v>
      </c>
    </row>
    <row r="57" spans="1:8" s="59" customFormat="1" ht="15.75" customHeight="1">
      <c r="A57" s="68"/>
      <c r="B57" s="42"/>
      <c r="C57" s="42"/>
      <c r="D57" s="42"/>
      <c r="E57" s="70" t="s">
        <v>262</v>
      </c>
      <c r="F57" s="42"/>
      <c r="G57" s="69">
        <v>50</v>
      </c>
      <c r="H57" s="69">
        <v>50</v>
      </c>
    </row>
    <row r="58" spans="1:8" s="59" customFormat="1" ht="15.75" customHeight="1">
      <c r="A58" s="68"/>
      <c r="B58" s="42"/>
      <c r="C58" s="42" t="s">
        <v>263</v>
      </c>
      <c r="D58" s="42" t="s">
        <v>264</v>
      </c>
      <c r="E58" s="42"/>
      <c r="F58" s="42"/>
      <c r="G58" s="69">
        <f>G59</f>
        <v>100</v>
      </c>
      <c r="H58" s="69">
        <f>H59</f>
        <v>100</v>
      </c>
    </row>
    <row r="59" spans="1:8" s="59" customFormat="1" ht="15.75" customHeight="1">
      <c r="A59" s="68"/>
      <c r="B59" s="42"/>
      <c r="C59" s="42"/>
      <c r="D59" s="42"/>
      <c r="E59" s="70" t="s">
        <v>265</v>
      </c>
      <c r="F59" s="42"/>
      <c r="G59" s="69">
        <v>100</v>
      </c>
      <c r="H59" s="69">
        <v>100</v>
      </c>
    </row>
    <row r="60" spans="1:8" s="77" customFormat="1" ht="15.75" customHeight="1">
      <c r="A60" s="74"/>
      <c r="B60" s="65" t="s">
        <v>266</v>
      </c>
      <c r="C60" s="75"/>
      <c r="D60" s="65" t="s">
        <v>267</v>
      </c>
      <c r="E60" s="75"/>
      <c r="F60" s="70"/>
      <c r="G60" s="67">
        <f>G61</f>
        <v>1500</v>
      </c>
      <c r="H60" s="67">
        <f>H61</f>
        <v>1500</v>
      </c>
    </row>
    <row r="61" spans="1:8" s="59" customFormat="1" ht="15.75" customHeight="1">
      <c r="A61" s="68"/>
      <c r="B61" s="42"/>
      <c r="C61" s="42" t="s">
        <v>268</v>
      </c>
      <c r="D61" s="42" t="s">
        <v>269</v>
      </c>
      <c r="E61" s="42"/>
      <c r="F61" s="42"/>
      <c r="G61" s="69">
        <v>1500</v>
      </c>
      <c r="H61" s="69">
        <v>1500</v>
      </c>
    </row>
    <row r="62" spans="1:8" s="59" customFormat="1" ht="15.75" customHeight="1">
      <c r="A62" s="68"/>
      <c r="B62" s="42"/>
      <c r="C62" s="42"/>
      <c r="D62" s="42"/>
      <c r="E62" s="42"/>
      <c r="F62" s="42"/>
      <c r="G62" s="69"/>
      <c r="H62" s="69"/>
    </row>
    <row r="63" spans="1:8" s="78" customFormat="1" ht="15.75" customHeight="1">
      <c r="A63" s="32" t="s">
        <v>35</v>
      </c>
      <c r="B63" s="65"/>
      <c r="C63" s="65" t="s">
        <v>36</v>
      </c>
      <c r="D63" s="65"/>
      <c r="E63" s="65"/>
      <c r="F63" s="65"/>
      <c r="G63" s="67">
        <f>G65+G69+G72+G64</f>
        <v>43212</v>
      </c>
      <c r="H63" s="67">
        <f>H65+H69+H72+H64</f>
        <v>40643</v>
      </c>
    </row>
    <row r="64" spans="1:8" s="78" customFormat="1" ht="15.75" customHeight="1">
      <c r="A64" s="32"/>
      <c r="B64" s="65"/>
      <c r="C64" s="42" t="s">
        <v>270</v>
      </c>
      <c r="D64" s="42" t="s">
        <v>271</v>
      </c>
      <c r="E64" s="42"/>
      <c r="F64" s="42"/>
      <c r="G64" s="69">
        <v>0</v>
      </c>
      <c r="H64" s="69">
        <v>531</v>
      </c>
    </row>
    <row r="65" spans="1:8" s="59" customFormat="1" ht="15.75" customHeight="1">
      <c r="A65" s="68"/>
      <c r="B65" s="42"/>
      <c r="C65" s="42" t="s">
        <v>272</v>
      </c>
      <c r="D65" s="42" t="s">
        <v>273</v>
      </c>
      <c r="E65" s="42"/>
      <c r="F65" s="42"/>
      <c r="G65" s="69">
        <f>SUM(G66:G68)</f>
        <v>11436</v>
      </c>
      <c r="H65" s="69">
        <f>SUM(H66:H68)</f>
        <v>11436</v>
      </c>
    </row>
    <row r="66" spans="1:8" s="59" customFormat="1" ht="15.75" customHeight="1">
      <c r="A66" s="68"/>
      <c r="B66" s="42"/>
      <c r="C66" s="42"/>
      <c r="D66" s="42"/>
      <c r="E66" s="79" t="s">
        <v>274</v>
      </c>
      <c r="F66" s="79"/>
      <c r="G66" s="69">
        <v>9229</v>
      </c>
      <c r="H66" s="69">
        <v>9229</v>
      </c>
    </row>
    <row r="67" spans="1:8" s="59" customFormat="1" ht="15.75" customHeight="1">
      <c r="A67" s="68"/>
      <c r="B67" s="42"/>
      <c r="C67" s="42"/>
      <c r="D67" s="42"/>
      <c r="E67" s="42" t="s">
        <v>275</v>
      </c>
      <c r="F67" s="42"/>
      <c r="G67" s="69">
        <v>761</v>
      </c>
      <c r="H67" s="69">
        <v>761</v>
      </c>
    </row>
    <row r="68" spans="1:8" s="59" customFormat="1" ht="15.75" customHeight="1">
      <c r="A68" s="68"/>
      <c r="B68" s="42"/>
      <c r="C68" s="42"/>
      <c r="D68" s="42"/>
      <c r="E68" s="42" t="s">
        <v>276</v>
      </c>
      <c r="F68" s="42"/>
      <c r="G68" s="69">
        <v>1446</v>
      </c>
      <c r="H68" s="69">
        <v>1446</v>
      </c>
    </row>
    <row r="69" spans="1:8" s="59" customFormat="1" ht="15.75" customHeight="1">
      <c r="A69" s="68"/>
      <c r="B69" s="42"/>
      <c r="C69" s="42" t="s">
        <v>277</v>
      </c>
      <c r="D69" s="42" t="s">
        <v>278</v>
      </c>
      <c r="E69" s="42"/>
      <c r="F69" s="42"/>
      <c r="G69" s="69">
        <f>G70+G71</f>
        <v>700</v>
      </c>
      <c r="H69" s="69">
        <f>H70+H71</f>
        <v>700</v>
      </c>
    </row>
    <row r="70" spans="1:8" s="59" customFormat="1" ht="15.75" customHeight="1">
      <c r="A70" s="68"/>
      <c r="B70" s="42"/>
      <c r="C70" s="42"/>
      <c r="D70" s="42"/>
      <c r="E70" s="42" t="s">
        <v>279</v>
      </c>
      <c r="F70" s="42"/>
      <c r="G70" s="69">
        <v>0</v>
      </c>
      <c r="H70" s="69">
        <v>0</v>
      </c>
    </row>
    <row r="71" spans="1:8" s="59" customFormat="1" ht="15.75" customHeight="1">
      <c r="A71" s="68"/>
      <c r="B71" s="42"/>
      <c r="C71" s="42"/>
      <c r="D71" s="42"/>
      <c r="E71" s="42" t="s">
        <v>280</v>
      </c>
      <c r="F71" s="42"/>
      <c r="G71" s="69">
        <v>700</v>
      </c>
      <c r="H71" s="69">
        <v>700</v>
      </c>
    </row>
    <row r="72" spans="1:8" s="59" customFormat="1" ht="15.75" customHeight="1">
      <c r="A72" s="68"/>
      <c r="B72" s="42"/>
      <c r="C72" s="42" t="s">
        <v>281</v>
      </c>
      <c r="D72" s="42" t="s">
        <v>282</v>
      </c>
      <c r="E72" s="42"/>
      <c r="F72" s="42"/>
      <c r="G72" s="69">
        <v>31076</v>
      </c>
      <c r="H72" s="69">
        <v>27976</v>
      </c>
    </row>
    <row r="73" spans="1:8" s="59" customFormat="1" ht="15.75" customHeight="1">
      <c r="A73" s="68"/>
      <c r="B73" s="42"/>
      <c r="C73" s="42"/>
      <c r="D73" s="42"/>
      <c r="E73" s="42"/>
      <c r="F73" s="42"/>
      <c r="G73" s="69"/>
      <c r="H73" s="69"/>
    </row>
    <row r="74" spans="1:8" s="59" customFormat="1" ht="15.75" customHeight="1">
      <c r="A74" s="80" t="s">
        <v>38</v>
      </c>
      <c r="B74" s="42"/>
      <c r="C74" s="65" t="s">
        <v>39</v>
      </c>
      <c r="D74" s="42"/>
      <c r="E74" s="42"/>
      <c r="F74" s="42"/>
      <c r="G74" s="67">
        <f>SUM(G75)</f>
        <v>648</v>
      </c>
      <c r="H74" s="67">
        <f>SUM(H75)</f>
        <v>756</v>
      </c>
    </row>
    <row r="75" spans="1:8" s="59" customFormat="1" ht="15.75" customHeight="1">
      <c r="A75" s="68"/>
      <c r="B75" s="42"/>
      <c r="C75" s="42" t="s">
        <v>283</v>
      </c>
      <c r="D75" s="42"/>
      <c r="E75" s="42" t="s">
        <v>284</v>
      </c>
      <c r="F75" s="42"/>
      <c r="G75" s="69">
        <v>648</v>
      </c>
      <c r="H75" s="69">
        <v>756</v>
      </c>
    </row>
    <row r="76" spans="1:8" s="59" customFormat="1" ht="15.75" customHeight="1">
      <c r="A76" s="68"/>
      <c r="B76" s="42"/>
      <c r="C76" s="42"/>
      <c r="D76" s="42"/>
      <c r="E76" s="42"/>
      <c r="F76" s="42"/>
      <c r="G76" s="69"/>
      <c r="H76" s="69"/>
    </row>
    <row r="77" spans="1:8" s="59" customFormat="1" ht="15.75" customHeight="1">
      <c r="A77" s="32" t="s">
        <v>42</v>
      </c>
      <c r="B77" s="65"/>
      <c r="C77" s="65" t="s">
        <v>43</v>
      </c>
      <c r="D77" s="65"/>
      <c r="E77" s="65"/>
      <c r="F77" s="42"/>
      <c r="G77" s="67">
        <f>SUM(G78)</f>
        <v>1264</v>
      </c>
      <c r="H77" s="67">
        <f>SUM(H78)</f>
        <v>1156</v>
      </c>
    </row>
    <row r="78" spans="1:8" s="59" customFormat="1" ht="15.75" customHeight="1">
      <c r="A78" s="68"/>
      <c r="B78" s="65" t="s">
        <v>285</v>
      </c>
      <c r="C78" s="65"/>
      <c r="D78" s="65" t="s">
        <v>286</v>
      </c>
      <c r="E78" s="65"/>
      <c r="F78" s="65"/>
      <c r="G78" s="67">
        <f>SUM(G79:G80)</f>
        <v>1264</v>
      </c>
      <c r="H78" s="67">
        <f>SUM(H79:H80)</f>
        <v>1156</v>
      </c>
    </row>
    <row r="79" spans="1:8" s="59" customFormat="1" ht="15.75" customHeight="1">
      <c r="A79" s="68"/>
      <c r="B79" s="42"/>
      <c r="C79" s="42"/>
      <c r="D79" s="42"/>
      <c r="E79" s="42" t="s">
        <v>287</v>
      </c>
      <c r="F79" s="42"/>
      <c r="G79" s="69">
        <v>1200</v>
      </c>
      <c r="H79" s="69">
        <v>1092</v>
      </c>
    </row>
    <row r="80" spans="1:8" s="59" customFormat="1" ht="15.75" customHeight="1">
      <c r="A80" s="68"/>
      <c r="B80" s="42"/>
      <c r="C80" s="42"/>
      <c r="D80" s="42"/>
      <c r="E80" s="42" t="s">
        <v>288</v>
      </c>
      <c r="F80" s="42"/>
      <c r="G80" s="69">
        <v>64</v>
      </c>
      <c r="H80" s="69">
        <v>64</v>
      </c>
    </row>
    <row r="81" spans="1:8" s="59" customFormat="1" ht="15.75" customHeight="1">
      <c r="A81" s="68"/>
      <c r="B81" s="42"/>
      <c r="C81" s="42"/>
      <c r="D81" s="42"/>
      <c r="E81" s="42"/>
      <c r="F81" s="42"/>
      <c r="G81" s="69"/>
      <c r="H81" s="69"/>
    </row>
    <row r="82" spans="1:8" s="59" customFormat="1" ht="15.75" customHeight="1">
      <c r="A82" s="32" t="s">
        <v>45</v>
      </c>
      <c r="B82" s="42"/>
      <c r="C82" s="65" t="s">
        <v>44</v>
      </c>
      <c r="D82" s="65"/>
      <c r="E82" s="65"/>
      <c r="F82" s="65"/>
      <c r="G82" s="67">
        <f>G83+G84</f>
        <v>0</v>
      </c>
      <c r="H82" s="67">
        <f>H83+H84+H85</f>
        <v>4581</v>
      </c>
    </row>
    <row r="83" spans="1:8" s="59" customFormat="1" ht="15.75" customHeight="1">
      <c r="A83" s="32"/>
      <c r="B83" s="42"/>
      <c r="C83" s="65" t="s">
        <v>289</v>
      </c>
      <c r="D83" s="65"/>
      <c r="E83" s="42" t="s">
        <v>290</v>
      </c>
      <c r="F83" s="65"/>
      <c r="G83" s="67"/>
      <c r="H83" s="67"/>
    </row>
    <row r="84" spans="1:8" s="59" customFormat="1" ht="15.75" customHeight="1">
      <c r="A84" s="32"/>
      <c r="B84" s="42"/>
      <c r="C84" s="65" t="s">
        <v>291</v>
      </c>
      <c r="D84" s="65"/>
      <c r="E84" s="42" t="s">
        <v>292</v>
      </c>
      <c r="F84" s="65"/>
      <c r="G84" s="67"/>
      <c r="H84" s="67">
        <v>3615</v>
      </c>
    </row>
    <row r="85" spans="1:8" s="59" customFormat="1" ht="15.75" customHeight="1">
      <c r="A85" s="32"/>
      <c r="B85" s="42"/>
      <c r="C85" s="65"/>
      <c r="D85" s="65"/>
      <c r="E85" s="42" t="s">
        <v>293</v>
      </c>
      <c r="F85" s="65"/>
      <c r="G85" s="67"/>
      <c r="H85" s="67">
        <v>966</v>
      </c>
    </row>
    <row r="86" spans="1:8" s="59" customFormat="1" ht="15.75" customHeight="1">
      <c r="A86" s="10" t="s">
        <v>86</v>
      </c>
      <c r="B86" s="14"/>
      <c r="C86" s="14"/>
      <c r="D86" s="14"/>
      <c r="E86" s="14"/>
      <c r="F86" s="81">
        <v>0.5</v>
      </c>
      <c r="G86" s="64">
        <f>G87+G92+G97</f>
        <v>1902</v>
      </c>
      <c r="H86" s="64">
        <f>H87+H92+H97</f>
        <v>1902</v>
      </c>
    </row>
    <row r="87" spans="1:8" s="59" customFormat="1" ht="15.75" customHeight="1">
      <c r="A87" s="32" t="s">
        <v>27</v>
      </c>
      <c r="B87" s="65"/>
      <c r="C87" s="65" t="s">
        <v>200</v>
      </c>
      <c r="D87" s="65"/>
      <c r="E87" s="65"/>
      <c r="F87" s="66"/>
      <c r="G87" s="67">
        <f>G88</f>
        <v>705</v>
      </c>
      <c r="H87" s="67">
        <f>H88</f>
        <v>705</v>
      </c>
    </row>
    <row r="88" spans="1:8" s="59" customFormat="1" ht="15.75" customHeight="1">
      <c r="A88" s="68"/>
      <c r="B88" s="42" t="s">
        <v>201</v>
      </c>
      <c r="C88" s="42"/>
      <c r="D88" s="42" t="s">
        <v>202</v>
      </c>
      <c r="E88" s="42"/>
      <c r="F88" s="42"/>
      <c r="G88" s="69">
        <f>SUM(G89:G90)</f>
        <v>705</v>
      </c>
      <c r="H88" s="69">
        <f>SUM(H89:H90)</f>
        <v>705</v>
      </c>
    </row>
    <row r="89" spans="1:8" s="59" customFormat="1" ht="15.75" customHeight="1">
      <c r="A89" s="29"/>
      <c r="B89" s="42"/>
      <c r="C89" s="42" t="s">
        <v>203</v>
      </c>
      <c r="D89" s="42" t="s">
        <v>204</v>
      </c>
      <c r="E89" s="42"/>
      <c r="F89" s="42"/>
      <c r="G89" s="69">
        <v>630</v>
      </c>
      <c r="H89" s="69">
        <v>630</v>
      </c>
    </row>
    <row r="90" spans="1:8" s="78" customFormat="1" ht="15.75" customHeight="1">
      <c r="A90" s="68"/>
      <c r="B90" s="42"/>
      <c r="C90" s="42" t="s">
        <v>205</v>
      </c>
      <c r="D90" s="42" t="s">
        <v>206</v>
      </c>
      <c r="E90" s="42"/>
      <c r="F90" s="42"/>
      <c r="G90" s="69">
        <v>75</v>
      </c>
      <c r="H90" s="69">
        <v>75</v>
      </c>
    </row>
    <row r="91" spans="1:8" s="78" customFormat="1" ht="15.75" customHeight="1">
      <c r="A91" s="68"/>
      <c r="B91" s="42"/>
      <c r="C91" s="68"/>
      <c r="D91" s="42"/>
      <c r="E91" s="42"/>
      <c r="F91" s="42"/>
      <c r="G91" s="69"/>
      <c r="H91" s="69"/>
    </row>
    <row r="92" spans="1:8" s="59" customFormat="1" ht="15.75" customHeight="1">
      <c r="A92" s="32" t="s">
        <v>29</v>
      </c>
      <c r="B92" s="65"/>
      <c r="C92" s="65" t="s">
        <v>216</v>
      </c>
      <c r="D92" s="72"/>
      <c r="E92" s="72"/>
      <c r="F92" s="73"/>
      <c r="G92" s="67">
        <f>SUM(G93:G95)</f>
        <v>197</v>
      </c>
      <c r="H92" s="67">
        <f>SUM(H93:H95)</f>
        <v>197</v>
      </c>
    </row>
    <row r="93" spans="1:8" s="59" customFormat="1" ht="15.75" customHeight="1">
      <c r="A93" s="68"/>
      <c r="B93" s="42"/>
      <c r="C93" s="42"/>
      <c r="D93" s="70" t="s">
        <v>217</v>
      </c>
      <c r="E93" s="42"/>
      <c r="F93" s="42"/>
      <c r="G93" s="69">
        <v>170</v>
      </c>
      <c r="H93" s="69">
        <v>170</v>
      </c>
    </row>
    <row r="94" spans="1:8" s="59" customFormat="1" ht="15.75" customHeight="1">
      <c r="A94" s="68"/>
      <c r="B94" s="42"/>
      <c r="C94" s="42"/>
      <c r="D94" s="70" t="s">
        <v>219</v>
      </c>
      <c r="E94" s="42"/>
      <c r="F94" s="42"/>
      <c r="G94" s="69">
        <v>13</v>
      </c>
      <c r="H94" s="69">
        <v>13</v>
      </c>
    </row>
    <row r="95" spans="1:8" s="59" customFormat="1" ht="15.75" customHeight="1">
      <c r="A95" s="68"/>
      <c r="B95" s="42"/>
      <c r="C95" s="42"/>
      <c r="D95" s="70" t="s">
        <v>220</v>
      </c>
      <c r="E95" s="42"/>
      <c r="F95" s="42"/>
      <c r="G95" s="69">
        <v>14</v>
      </c>
      <c r="H95" s="69">
        <v>14</v>
      </c>
    </row>
    <row r="96" spans="1:8" s="59" customFormat="1" ht="15.75" customHeight="1">
      <c r="A96" s="68"/>
      <c r="B96" s="42"/>
      <c r="C96" s="42"/>
      <c r="D96" s="42"/>
      <c r="E96" s="42"/>
      <c r="F96" s="42"/>
      <c r="G96" s="69"/>
      <c r="H96" s="69"/>
    </row>
    <row r="97" spans="1:8" s="59" customFormat="1" ht="15.75" customHeight="1">
      <c r="A97" s="32" t="s">
        <v>31</v>
      </c>
      <c r="B97" s="65"/>
      <c r="C97" s="65" t="s">
        <v>32</v>
      </c>
      <c r="D97" s="65"/>
      <c r="E97" s="65"/>
      <c r="F97" s="42"/>
      <c r="G97" s="67">
        <f>G98+G102+G110</f>
        <v>1000</v>
      </c>
      <c r="H97" s="67">
        <f>H98+H102+H110</f>
        <v>1000</v>
      </c>
    </row>
    <row r="98" spans="1:8" s="59" customFormat="1" ht="15.75" customHeight="1">
      <c r="A98" s="74"/>
      <c r="B98" s="65" t="s">
        <v>221</v>
      </c>
      <c r="C98" s="75"/>
      <c r="D98" s="65" t="s">
        <v>222</v>
      </c>
      <c r="E98" s="76"/>
      <c r="F98" s="74"/>
      <c r="G98" s="67">
        <f>+G99</f>
        <v>170</v>
      </c>
      <c r="H98" s="67">
        <f>+H99</f>
        <v>170</v>
      </c>
    </row>
    <row r="99" spans="1:8" s="59" customFormat="1" ht="15.75" customHeight="1">
      <c r="A99" s="68"/>
      <c r="B99" s="42"/>
      <c r="C99" s="42" t="s">
        <v>228</v>
      </c>
      <c r="D99" s="42" t="s">
        <v>229</v>
      </c>
      <c r="E99" s="42"/>
      <c r="F99" s="42"/>
      <c r="G99" s="69">
        <f>SUM(G100:G101)</f>
        <v>170</v>
      </c>
      <c r="H99" s="69">
        <f>SUM(H100:H101)</f>
        <v>170</v>
      </c>
    </row>
    <row r="100" spans="1:8" s="59" customFormat="1" ht="15.75" customHeight="1">
      <c r="A100" s="32"/>
      <c r="B100" s="65"/>
      <c r="C100" s="65"/>
      <c r="D100" s="65"/>
      <c r="E100" s="70" t="s">
        <v>294</v>
      </c>
      <c r="F100" s="42"/>
      <c r="G100" s="69">
        <v>100</v>
      </c>
      <c r="H100" s="69">
        <v>100</v>
      </c>
    </row>
    <row r="101" spans="1:8" s="59" customFormat="1" ht="15.75" customHeight="1">
      <c r="A101" s="32"/>
      <c r="B101" s="65"/>
      <c r="C101" s="65"/>
      <c r="D101" s="65"/>
      <c r="E101" s="70" t="s">
        <v>231</v>
      </c>
      <c r="F101" s="42"/>
      <c r="G101" s="69">
        <v>70</v>
      </c>
      <c r="H101" s="69">
        <v>70</v>
      </c>
    </row>
    <row r="102" spans="1:8" s="59" customFormat="1" ht="15.75" customHeight="1">
      <c r="A102" s="74"/>
      <c r="B102" s="65" t="s">
        <v>242</v>
      </c>
      <c r="C102" s="75"/>
      <c r="D102" s="65" t="s">
        <v>243</v>
      </c>
      <c r="E102" s="75"/>
      <c r="F102" s="70"/>
      <c r="G102" s="67">
        <f>G103+G106+G107</f>
        <v>660</v>
      </c>
      <c r="H102" s="67">
        <f>H103+H106+H107</f>
        <v>660</v>
      </c>
    </row>
    <row r="103" spans="1:8" s="59" customFormat="1" ht="15.75" customHeight="1">
      <c r="A103" s="68"/>
      <c r="B103" s="42"/>
      <c r="C103" s="42" t="s">
        <v>244</v>
      </c>
      <c r="D103" s="42" t="s">
        <v>245</v>
      </c>
      <c r="E103" s="42"/>
      <c r="F103" s="42"/>
      <c r="G103" s="69">
        <f>SUM(G104:G105)</f>
        <v>130</v>
      </c>
      <c r="H103" s="69">
        <f>SUM(H104:H105)</f>
        <v>130</v>
      </c>
    </row>
    <row r="104" spans="1:8" s="59" customFormat="1" ht="15.75" customHeight="1">
      <c r="A104" s="68"/>
      <c r="B104" s="42"/>
      <c r="C104" s="42"/>
      <c r="D104" s="42"/>
      <c r="E104" s="70" t="s">
        <v>246</v>
      </c>
      <c r="F104" s="42"/>
      <c r="G104" s="69">
        <v>50</v>
      </c>
      <c r="H104" s="69">
        <v>50</v>
      </c>
    </row>
    <row r="105" spans="1:8" s="59" customFormat="1" ht="15.75" customHeight="1">
      <c r="A105" s="68"/>
      <c r="B105" s="42"/>
      <c r="C105" s="42"/>
      <c r="D105" s="42"/>
      <c r="E105" s="70" t="s">
        <v>248</v>
      </c>
      <c r="F105" s="42"/>
      <c r="G105" s="69">
        <v>80</v>
      </c>
      <c r="H105" s="69">
        <v>80</v>
      </c>
    </row>
    <row r="106" spans="1:8" s="59" customFormat="1" ht="15.75" customHeight="1">
      <c r="A106" s="68"/>
      <c r="B106" s="42"/>
      <c r="C106" s="42" t="s">
        <v>251</v>
      </c>
      <c r="D106" s="42" t="s">
        <v>252</v>
      </c>
      <c r="E106" s="42"/>
      <c r="F106" s="42"/>
      <c r="G106" s="69">
        <v>30</v>
      </c>
      <c r="H106" s="69">
        <v>30</v>
      </c>
    </row>
    <row r="107" spans="1:8" s="59" customFormat="1" ht="15.75" customHeight="1">
      <c r="A107" s="68"/>
      <c r="B107" s="42"/>
      <c r="C107" s="42" t="s">
        <v>253</v>
      </c>
      <c r="D107" s="42" t="s">
        <v>254</v>
      </c>
      <c r="E107" s="42"/>
      <c r="F107" s="42"/>
      <c r="G107" s="69">
        <f>SUM(G108:G109)</f>
        <v>500</v>
      </c>
      <c r="H107" s="69">
        <f>SUM(H108:H109)</f>
        <v>500</v>
      </c>
    </row>
    <row r="108" spans="1:8" s="59" customFormat="1" ht="15.75" customHeight="1">
      <c r="A108" s="68"/>
      <c r="B108" s="42"/>
      <c r="C108" s="42"/>
      <c r="D108" s="42"/>
      <c r="E108" s="70" t="s">
        <v>295</v>
      </c>
      <c r="F108" s="42"/>
      <c r="G108" s="69">
        <v>500</v>
      </c>
      <c r="H108" s="69">
        <v>480</v>
      </c>
    </row>
    <row r="109" spans="1:8" s="59" customFormat="1" ht="15.75" customHeight="1">
      <c r="A109" s="68"/>
      <c r="B109" s="42"/>
      <c r="C109" s="42"/>
      <c r="D109" s="42"/>
      <c r="E109" s="70" t="s">
        <v>256</v>
      </c>
      <c r="F109" s="42"/>
      <c r="G109" s="69">
        <v>0</v>
      </c>
      <c r="H109" s="69">
        <v>20</v>
      </c>
    </row>
    <row r="110" spans="1:8" s="59" customFormat="1" ht="15.75" customHeight="1">
      <c r="A110" s="74"/>
      <c r="B110" s="65" t="s">
        <v>266</v>
      </c>
      <c r="C110" s="75"/>
      <c r="D110" s="65" t="s">
        <v>267</v>
      </c>
      <c r="E110" s="75"/>
      <c r="F110" s="70"/>
      <c r="G110" s="67">
        <f>G111</f>
        <v>170</v>
      </c>
      <c r="H110" s="67">
        <f>H111</f>
        <v>170</v>
      </c>
    </row>
    <row r="111" spans="1:8" s="59" customFormat="1" ht="15.75" customHeight="1">
      <c r="A111" s="68"/>
      <c r="B111" s="42"/>
      <c r="C111" s="42" t="s">
        <v>268</v>
      </c>
      <c r="D111" s="42" t="s">
        <v>269</v>
      </c>
      <c r="E111" s="42"/>
      <c r="F111" s="42"/>
      <c r="G111" s="69">
        <v>170</v>
      </c>
      <c r="H111" s="69">
        <v>170</v>
      </c>
    </row>
    <row r="112" spans="1:8" s="59" customFormat="1" ht="15.75" customHeight="1">
      <c r="A112" s="68"/>
      <c r="B112" s="42"/>
      <c r="C112" s="42"/>
      <c r="D112" s="42"/>
      <c r="E112" s="74"/>
      <c r="F112" s="74"/>
      <c r="G112" s="71"/>
      <c r="H112" s="71"/>
    </row>
    <row r="113" spans="1:8" s="59" customFormat="1" ht="15.75" customHeight="1">
      <c r="A113" s="10" t="s">
        <v>88</v>
      </c>
      <c r="B113" s="17"/>
      <c r="C113" s="17"/>
      <c r="D113" s="17"/>
      <c r="E113" s="40"/>
      <c r="F113" s="82"/>
      <c r="G113" s="64">
        <f>G114+G121</f>
        <v>31202</v>
      </c>
      <c r="H113" s="64">
        <f>H114+H121</f>
        <v>31202</v>
      </c>
    </row>
    <row r="114" spans="1:8" s="59" customFormat="1" ht="15.75" customHeight="1">
      <c r="A114" s="32" t="s">
        <v>31</v>
      </c>
      <c r="B114" s="65"/>
      <c r="C114" s="65" t="s">
        <v>32</v>
      </c>
      <c r="D114" s="65"/>
      <c r="E114" s="65"/>
      <c r="F114" s="74"/>
      <c r="G114" s="67">
        <f>G115+G118</f>
        <v>28662</v>
      </c>
      <c r="H114" s="67">
        <f>H115+H118</f>
        <v>28662</v>
      </c>
    </row>
    <row r="115" spans="1:8" s="59" customFormat="1" ht="15.75" customHeight="1">
      <c r="A115" s="74"/>
      <c r="B115" s="65" t="s">
        <v>242</v>
      </c>
      <c r="C115" s="75"/>
      <c r="D115" s="65" t="s">
        <v>243</v>
      </c>
      <c r="E115" s="75"/>
      <c r="F115" s="74"/>
      <c r="G115" s="67">
        <f>SUM(G116:G117)</f>
        <v>15787</v>
      </c>
      <c r="H115" s="67">
        <f>SUM(H116:H117)</f>
        <v>15787</v>
      </c>
    </row>
    <row r="116" spans="1:8" s="59" customFormat="1" ht="15.75" customHeight="1">
      <c r="A116" s="74"/>
      <c r="B116" s="42"/>
      <c r="C116" s="42" t="s">
        <v>249</v>
      </c>
      <c r="D116" s="42" t="s">
        <v>296</v>
      </c>
      <c r="E116" s="70"/>
      <c r="F116" s="74"/>
      <c r="G116" s="69">
        <v>15000</v>
      </c>
      <c r="H116" s="69">
        <v>15000</v>
      </c>
    </row>
    <row r="117" spans="1:8" s="59" customFormat="1" ht="15.75" customHeight="1">
      <c r="A117" s="68"/>
      <c r="B117" s="42"/>
      <c r="C117" s="42" t="s">
        <v>297</v>
      </c>
      <c r="D117" s="42" t="s">
        <v>298</v>
      </c>
      <c r="E117" s="42"/>
      <c r="F117" s="74"/>
      <c r="G117" s="69">
        <v>787</v>
      </c>
      <c r="H117" s="69">
        <v>787</v>
      </c>
    </row>
    <row r="118" spans="1:8" s="59" customFormat="1" ht="15.75" customHeight="1">
      <c r="A118" s="74"/>
      <c r="B118" s="65" t="s">
        <v>266</v>
      </c>
      <c r="C118" s="75"/>
      <c r="D118" s="65" t="s">
        <v>267</v>
      </c>
      <c r="E118" s="75"/>
      <c r="F118" s="74"/>
      <c r="G118" s="67">
        <f>SUM(G119:G120)</f>
        <v>12875</v>
      </c>
      <c r="H118" s="67">
        <f>SUM(H119:H120)</f>
        <v>12875</v>
      </c>
    </row>
    <row r="119" spans="1:8" s="59" customFormat="1" ht="15.75" customHeight="1">
      <c r="A119" s="68"/>
      <c r="B119" s="42"/>
      <c r="C119" s="42" t="s">
        <v>268</v>
      </c>
      <c r="D119" s="42" t="s">
        <v>269</v>
      </c>
      <c r="E119" s="42"/>
      <c r="F119" s="74"/>
      <c r="G119" s="69">
        <v>4320</v>
      </c>
      <c r="H119" s="69">
        <v>4320</v>
      </c>
    </row>
    <row r="120" spans="1:8" s="59" customFormat="1" ht="15.75" customHeight="1">
      <c r="A120" s="68"/>
      <c r="B120" s="42"/>
      <c r="C120" s="42" t="s">
        <v>299</v>
      </c>
      <c r="D120" s="42" t="s">
        <v>300</v>
      </c>
      <c r="E120" s="42"/>
      <c r="F120" s="74"/>
      <c r="G120" s="69">
        <v>8555</v>
      </c>
      <c r="H120" s="69">
        <v>8555</v>
      </c>
    </row>
    <row r="121" spans="1:8" s="59" customFormat="1" ht="15.75" customHeight="1">
      <c r="A121" s="80" t="s">
        <v>38</v>
      </c>
      <c r="B121" s="42"/>
      <c r="C121" s="65" t="s">
        <v>39</v>
      </c>
      <c r="D121" s="42"/>
      <c r="E121" s="42"/>
      <c r="F121" s="42"/>
      <c r="G121" s="67">
        <f>SUM(G122:G123)</f>
        <v>2540</v>
      </c>
      <c r="H121" s="67">
        <f>SUM(H122:H123)</f>
        <v>2540</v>
      </c>
    </row>
    <row r="122" spans="1:8" s="59" customFormat="1" ht="15.75" customHeight="1">
      <c r="A122" s="68"/>
      <c r="B122" s="42" t="s">
        <v>301</v>
      </c>
      <c r="C122" s="42"/>
      <c r="D122" s="42" t="s">
        <v>302</v>
      </c>
      <c r="E122" s="42"/>
      <c r="F122" s="42"/>
      <c r="G122" s="69">
        <v>2000</v>
      </c>
      <c r="H122" s="69">
        <v>2000</v>
      </c>
    </row>
    <row r="123" spans="1:8" s="59" customFormat="1" ht="15.75" customHeight="1">
      <c r="A123" s="68"/>
      <c r="B123" s="42" t="s">
        <v>303</v>
      </c>
      <c r="C123" s="42"/>
      <c r="D123" s="42" t="s">
        <v>304</v>
      </c>
      <c r="E123" s="42"/>
      <c r="F123" s="42"/>
      <c r="G123" s="69">
        <v>540</v>
      </c>
      <c r="H123" s="69">
        <v>540</v>
      </c>
    </row>
    <row r="124" spans="1:8" s="59" customFormat="1" ht="15.75" customHeight="1">
      <c r="A124" s="68"/>
      <c r="B124" s="42"/>
      <c r="C124" s="42"/>
      <c r="D124" s="42"/>
      <c r="E124" s="74"/>
      <c r="F124" s="74"/>
      <c r="G124" s="69"/>
      <c r="H124" s="69"/>
    </row>
    <row r="125" spans="1:8" s="59" customFormat="1" ht="15.75" customHeight="1">
      <c r="A125" s="10" t="s">
        <v>120</v>
      </c>
      <c r="B125" s="17"/>
      <c r="C125" s="17"/>
      <c r="D125" s="10"/>
      <c r="E125" s="44"/>
      <c r="F125" s="83"/>
      <c r="G125" s="64">
        <f>G126+G131</f>
        <v>11135</v>
      </c>
      <c r="H125" s="64">
        <f>H126+H131</f>
        <v>11191</v>
      </c>
    </row>
    <row r="126" spans="1:8" s="59" customFormat="1" ht="15.75" customHeight="1">
      <c r="A126" s="32" t="s">
        <v>27</v>
      </c>
      <c r="B126" s="65"/>
      <c r="C126" s="65" t="s">
        <v>200</v>
      </c>
      <c r="D126" s="65"/>
      <c r="E126" s="65"/>
      <c r="F126" s="70"/>
      <c r="G126" s="69">
        <f>G127</f>
        <v>9810</v>
      </c>
      <c r="H126" s="69">
        <f>H127</f>
        <v>9854</v>
      </c>
    </row>
    <row r="127" spans="1:8" s="59" customFormat="1" ht="15.75" customHeight="1">
      <c r="A127" s="68"/>
      <c r="B127" s="42" t="s">
        <v>201</v>
      </c>
      <c r="C127" s="42"/>
      <c r="D127" s="42" t="s">
        <v>202</v>
      </c>
      <c r="E127" s="42"/>
      <c r="F127" s="70"/>
      <c r="G127" s="69">
        <f>G128</f>
        <v>9810</v>
      </c>
      <c r="H127" s="69">
        <f>H128+H130+H129</f>
        <v>9854</v>
      </c>
    </row>
    <row r="128" spans="1:8" s="59" customFormat="1" ht="15.75" customHeight="1">
      <c r="A128" s="29"/>
      <c r="B128" s="42"/>
      <c r="C128" s="42" t="s">
        <v>203</v>
      </c>
      <c r="D128" s="42" t="s">
        <v>204</v>
      </c>
      <c r="E128" s="42"/>
      <c r="F128" s="74"/>
      <c r="G128" s="69">
        <v>9810</v>
      </c>
      <c r="H128" s="69">
        <v>9795</v>
      </c>
    </row>
    <row r="129" spans="1:8" s="59" customFormat="1" ht="15.75" customHeight="1">
      <c r="A129" s="29"/>
      <c r="B129" s="42"/>
      <c r="C129" s="42" t="s">
        <v>305</v>
      </c>
      <c r="D129" s="42" t="s">
        <v>306</v>
      </c>
      <c r="E129" s="42"/>
      <c r="F129" s="74"/>
      <c r="G129" s="69"/>
      <c r="H129" s="69">
        <v>15</v>
      </c>
    </row>
    <row r="130" spans="1:8" s="59" customFormat="1" ht="15.75" customHeight="1">
      <c r="A130" s="68"/>
      <c r="B130" s="42"/>
      <c r="C130" s="42" t="s">
        <v>307</v>
      </c>
      <c r="D130" s="42" t="s">
        <v>202</v>
      </c>
      <c r="E130" s="42"/>
      <c r="F130" s="73"/>
      <c r="G130" s="69"/>
      <c r="H130" s="69">
        <v>44</v>
      </c>
    </row>
    <row r="131" spans="1:8" s="59" customFormat="1" ht="15.75" customHeight="1">
      <c r="A131" s="32" t="s">
        <v>29</v>
      </c>
      <c r="B131" s="65"/>
      <c r="C131" s="65" t="s">
        <v>216</v>
      </c>
      <c r="D131" s="72"/>
      <c r="E131" s="72"/>
      <c r="F131" s="73"/>
      <c r="G131" s="69">
        <f>G132</f>
        <v>1325</v>
      </c>
      <c r="H131" s="69">
        <f>H132</f>
        <v>1337</v>
      </c>
    </row>
    <row r="132" spans="1:8" s="59" customFormat="1" ht="15.75" customHeight="1">
      <c r="A132" s="68"/>
      <c r="B132" s="42"/>
      <c r="C132" s="42"/>
      <c r="D132" s="70" t="s">
        <v>217</v>
      </c>
      <c r="E132" s="42"/>
      <c r="F132" s="42"/>
      <c r="G132" s="69">
        <v>1325</v>
      </c>
      <c r="H132" s="69">
        <v>1337</v>
      </c>
    </row>
    <row r="133" spans="1:8" s="59" customFormat="1" ht="15.75" customHeight="1">
      <c r="A133" s="68"/>
      <c r="B133" s="42"/>
      <c r="C133" s="42"/>
      <c r="D133" s="42"/>
      <c r="E133" s="70"/>
      <c r="F133" s="73"/>
      <c r="G133" s="84"/>
      <c r="H133" s="84"/>
    </row>
    <row r="134" spans="1:8" s="59" customFormat="1" ht="15.75" customHeight="1">
      <c r="A134" s="10" t="s">
        <v>308</v>
      </c>
      <c r="B134" s="14"/>
      <c r="C134" s="14"/>
      <c r="D134" s="14"/>
      <c r="E134" s="14"/>
      <c r="F134" s="14"/>
      <c r="G134" s="64">
        <f>G135+G143</f>
        <v>13800</v>
      </c>
      <c r="H134" s="64">
        <f>H135+H143</f>
        <v>13800</v>
      </c>
    </row>
    <row r="135" spans="1:8" s="59" customFormat="1" ht="15.75" customHeight="1">
      <c r="A135" s="32" t="s">
        <v>31</v>
      </c>
      <c r="B135" s="65"/>
      <c r="C135" s="65" t="s">
        <v>32</v>
      </c>
      <c r="D135" s="65"/>
      <c r="E135" s="65"/>
      <c r="F135" s="42"/>
      <c r="G135" s="67">
        <f>G136+G139+G141</f>
        <v>3800</v>
      </c>
      <c r="H135" s="67">
        <f>H136+H139+H141</f>
        <v>3800</v>
      </c>
    </row>
    <row r="136" spans="1:8" s="59" customFormat="1" ht="15.75" customHeight="1">
      <c r="A136" s="74"/>
      <c r="B136" s="65" t="s">
        <v>221</v>
      </c>
      <c r="C136" s="75"/>
      <c r="D136" s="65" t="s">
        <v>222</v>
      </c>
      <c r="E136" s="76"/>
      <c r="F136" s="65"/>
      <c r="G136" s="67">
        <f>G137</f>
        <v>1600</v>
      </c>
      <c r="H136" s="67">
        <f>H137</f>
        <v>1600</v>
      </c>
    </row>
    <row r="137" spans="1:8" s="59" customFormat="1" ht="15.75" customHeight="1">
      <c r="A137" s="68"/>
      <c r="B137" s="42"/>
      <c r="C137" s="42" t="s">
        <v>228</v>
      </c>
      <c r="D137" s="42" t="s">
        <v>229</v>
      </c>
      <c r="E137" s="42"/>
      <c r="F137" s="42"/>
      <c r="G137" s="69">
        <f>G138</f>
        <v>1600</v>
      </c>
      <c r="H137" s="69">
        <f>H138</f>
        <v>1600</v>
      </c>
    </row>
    <row r="138" spans="1:8" s="59" customFormat="1" ht="15.75" customHeight="1">
      <c r="A138" s="32"/>
      <c r="B138" s="65"/>
      <c r="C138" s="65"/>
      <c r="D138" s="65"/>
      <c r="E138" s="70" t="s">
        <v>231</v>
      </c>
      <c r="F138" s="42"/>
      <c r="G138" s="69">
        <v>1600</v>
      </c>
      <c r="H138" s="69">
        <v>1600</v>
      </c>
    </row>
    <row r="139" spans="1:8" s="59" customFormat="1" ht="15.75" customHeight="1">
      <c r="A139" s="74"/>
      <c r="B139" s="65" t="s">
        <v>242</v>
      </c>
      <c r="C139" s="75"/>
      <c r="D139" s="65" t="s">
        <v>243</v>
      </c>
      <c r="E139" s="75"/>
      <c r="F139" s="65"/>
      <c r="G139" s="67">
        <f>G140</f>
        <v>1400</v>
      </c>
      <c r="H139" s="67">
        <f>H140</f>
        <v>1400</v>
      </c>
    </row>
    <row r="140" spans="1:8" s="59" customFormat="1" ht="15.75" customHeight="1">
      <c r="A140" s="68"/>
      <c r="B140" s="42"/>
      <c r="C140" s="42" t="s">
        <v>251</v>
      </c>
      <c r="D140" s="42" t="s">
        <v>252</v>
      </c>
      <c r="E140" s="42"/>
      <c r="F140" s="74"/>
      <c r="G140" s="69">
        <v>1400</v>
      </c>
      <c r="H140" s="69">
        <v>1400</v>
      </c>
    </row>
    <row r="141" spans="1:8" s="59" customFormat="1" ht="15.75" customHeight="1">
      <c r="A141" s="74"/>
      <c r="B141" s="65" t="s">
        <v>266</v>
      </c>
      <c r="C141" s="75"/>
      <c r="D141" s="65" t="s">
        <v>267</v>
      </c>
      <c r="E141" s="75"/>
      <c r="F141" s="76"/>
      <c r="G141" s="67">
        <f>G142</f>
        <v>800</v>
      </c>
      <c r="H141" s="67">
        <f>H142</f>
        <v>800</v>
      </c>
    </row>
    <row r="142" spans="1:8" s="59" customFormat="1" ht="15.75" customHeight="1">
      <c r="A142" s="68"/>
      <c r="B142" s="42"/>
      <c r="C142" s="42" t="s">
        <v>268</v>
      </c>
      <c r="D142" s="42" t="s">
        <v>269</v>
      </c>
      <c r="E142" s="42"/>
      <c r="F142" s="74"/>
      <c r="G142" s="69">
        <v>800</v>
      </c>
      <c r="H142" s="69">
        <v>800</v>
      </c>
    </row>
    <row r="143" spans="1:8" s="59" customFormat="1" ht="15.75" customHeight="1">
      <c r="A143" s="28" t="s">
        <v>40</v>
      </c>
      <c r="B143" s="29"/>
      <c r="C143" s="28" t="s">
        <v>41</v>
      </c>
      <c r="D143" s="29"/>
      <c r="E143" s="29"/>
      <c r="F143" s="74"/>
      <c r="G143" s="67">
        <f>SUM(G144:G145)</f>
        <v>10000</v>
      </c>
      <c r="H143" s="67">
        <f>SUM(H144:H145)</f>
        <v>10000</v>
      </c>
    </row>
    <row r="144" spans="1:8" s="59" customFormat="1" ht="15.75" customHeight="1">
      <c r="A144" s="29"/>
      <c r="B144" s="29" t="s">
        <v>309</v>
      </c>
      <c r="C144" s="29"/>
      <c r="D144" s="29" t="s">
        <v>310</v>
      </c>
      <c r="E144" s="29"/>
      <c r="F144" s="74"/>
      <c r="G144" s="69">
        <v>7874</v>
      </c>
      <c r="H144" s="69">
        <v>7874</v>
      </c>
    </row>
    <row r="145" spans="1:8" s="59" customFormat="1" ht="15.75" customHeight="1">
      <c r="A145" s="29"/>
      <c r="B145" s="29" t="s">
        <v>311</v>
      </c>
      <c r="C145" s="29"/>
      <c r="D145" s="29" t="s">
        <v>312</v>
      </c>
      <c r="E145" s="29"/>
      <c r="F145" s="74"/>
      <c r="G145" s="69">
        <v>2126</v>
      </c>
      <c r="H145" s="69">
        <v>2126</v>
      </c>
    </row>
    <row r="146" spans="1:8" s="59" customFormat="1" ht="15.75" customHeight="1">
      <c r="A146" s="68"/>
      <c r="B146" s="42"/>
      <c r="C146" s="42"/>
      <c r="D146" s="42"/>
      <c r="E146" s="74"/>
      <c r="F146" s="74"/>
      <c r="G146" s="69"/>
      <c r="H146" s="69"/>
    </row>
    <row r="147" spans="1:8" s="59" customFormat="1" ht="15.75" customHeight="1">
      <c r="A147" s="10" t="s">
        <v>122</v>
      </c>
      <c r="B147" s="17"/>
      <c r="C147" s="17"/>
      <c r="D147" s="17"/>
      <c r="E147" s="40"/>
      <c r="F147" s="85">
        <v>1</v>
      </c>
      <c r="G147" s="64">
        <f>G148+G154+G159</f>
        <v>5755</v>
      </c>
      <c r="H147" s="64">
        <f>H148+H154+H159</f>
        <v>5816</v>
      </c>
    </row>
    <row r="148" spans="1:8" s="59" customFormat="1" ht="15.75" customHeight="1">
      <c r="A148" s="32" t="s">
        <v>27</v>
      </c>
      <c r="B148" s="65"/>
      <c r="C148" s="65" t="s">
        <v>200</v>
      </c>
      <c r="D148" s="65"/>
      <c r="E148" s="65"/>
      <c r="F148" s="74"/>
      <c r="G148" s="67">
        <f>G149</f>
        <v>3260</v>
      </c>
      <c r="H148" s="67">
        <f>H149</f>
        <v>3308</v>
      </c>
    </row>
    <row r="149" spans="1:8" s="59" customFormat="1" ht="15.75" customHeight="1">
      <c r="A149" s="68"/>
      <c r="B149" s="42" t="s">
        <v>201</v>
      </c>
      <c r="C149" s="42"/>
      <c r="D149" s="42" t="s">
        <v>202</v>
      </c>
      <c r="E149" s="42"/>
      <c r="F149" s="74"/>
      <c r="G149" s="69">
        <f>SUM(G150:G152)</f>
        <v>3260</v>
      </c>
      <c r="H149" s="69">
        <f>SUM(H150:H153)</f>
        <v>3308</v>
      </c>
    </row>
    <row r="150" spans="1:8" s="59" customFormat="1" ht="15.75" customHeight="1">
      <c r="A150" s="29"/>
      <c r="B150" s="42"/>
      <c r="C150" s="42" t="s">
        <v>203</v>
      </c>
      <c r="D150" s="42" t="s">
        <v>204</v>
      </c>
      <c r="E150" s="42"/>
      <c r="F150" s="74"/>
      <c r="G150" s="69">
        <v>3010</v>
      </c>
      <c r="H150" s="69">
        <v>3016</v>
      </c>
    </row>
    <row r="151" spans="1:8" s="59" customFormat="1" ht="15.75" customHeight="1">
      <c r="A151" s="68"/>
      <c r="B151" s="42"/>
      <c r="C151" s="42" t="s">
        <v>205</v>
      </c>
      <c r="D151" s="42" t="s">
        <v>206</v>
      </c>
      <c r="E151" s="42"/>
      <c r="F151" s="74"/>
      <c r="G151" s="69">
        <v>150</v>
      </c>
      <c r="H151" s="69">
        <v>150</v>
      </c>
    </row>
    <row r="152" spans="1:8" s="59" customFormat="1" ht="15.75" customHeight="1">
      <c r="A152" s="68"/>
      <c r="B152" s="42"/>
      <c r="C152" s="42" t="s">
        <v>313</v>
      </c>
      <c r="D152" s="42" t="s">
        <v>314</v>
      </c>
      <c r="E152" s="42"/>
      <c r="F152" s="74"/>
      <c r="G152" s="69">
        <v>100</v>
      </c>
      <c r="H152" s="69">
        <v>100</v>
      </c>
    </row>
    <row r="153" spans="1:8" s="59" customFormat="1" ht="15.75" customHeight="1">
      <c r="A153" s="68"/>
      <c r="B153" s="42"/>
      <c r="C153" s="42" t="s">
        <v>307</v>
      </c>
      <c r="D153" s="42" t="s">
        <v>202</v>
      </c>
      <c r="E153" s="42"/>
      <c r="F153" s="74"/>
      <c r="G153" s="69">
        <v>0</v>
      </c>
      <c r="H153" s="69">
        <v>42</v>
      </c>
    </row>
    <row r="154" spans="1:8" s="59" customFormat="1" ht="15.75" customHeight="1">
      <c r="A154" s="32" t="s">
        <v>29</v>
      </c>
      <c r="B154" s="65"/>
      <c r="C154" s="65" t="s">
        <v>216</v>
      </c>
      <c r="D154" s="72"/>
      <c r="E154" s="72"/>
      <c r="F154" s="74"/>
      <c r="G154" s="67">
        <f>SUM(G155:G157)</f>
        <v>895</v>
      </c>
      <c r="H154" s="67">
        <f>SUM(H155:H157)</f>
        <v>908</v>
      </c>
    </row>
    <row r="155" spans="1:8" s="59" customFormat="1" ht="15.75" customHeight="1">
      <c r="A155" s="68"/>
      <c r="B155" s="42"/>
      <c r="C155" s="42"/>
      <c r="D155" s="70" t="s">
        <v>217</v>
      </c>
      <c r="E155" s="42"/>
      <c r="F155" s="74"/>
      <c r="G155" s="69">
        <v>840</v>
      </c>
      <c r="H155" s="69">
        <v>853</v>
      </c>
    </row>
    <row r="156" spans="1:8" s="59" customFormat="1" ht="15.75" customHeight="1">
      <c r="A156" s="68"/>
      <c r="B156" s="42"/>
      <c r="C156" s="42"/>
      <c r="D156" s="70" t="s">
        <v>219</v>
      </c>
      <c r="E156" s="42"/>
      <c r="F156" s="74"/>
      <c r="G156" s="69">
        <v>26</v>
      </c>
      <c r="H156" s="69">
        <v>26</v>
      </c>
    </row>
    <row r="157" spans="1:8" s="59" customFormat="1" ht="15.75" customHeight="1">
      <c r="A157" s="68"/>
      <c r="B157" s="42"/>
      <c r="C157" s="42"/>
      <c r="D157" s="70" t="s">
        <v>220</v>
      </c>
      <c r="E157" s="42"/>
      <c r="F157" s="74"/>
      <c r="G157" s="69">
        <v>29</v>
      </c>
      <c r="H157" s="69">
        <v>29</v>
      </c>
    </row>
    <row r="158" spans="1:8" s="59" customFormat="1" ht="15.75" customHeight="1">
      <c r="A158" s="68"/>
      <c r="B158" s="42"/>
      <c r="C158" s="42"/>
      <c r="D158" s="42"/>
      <c r="E158" s="42"/>
      <c r="F158" s="42"/>
      <c r="G158" s="71"/>
      <c r="H158" s="71"/>
    </row>
    <row r="159" spans="1:8" s="59" customFormat="1" ht="15.75" customHeight="1">
      <c r="A159" s="32" t="s">
        <v>31</v>
      </c>
      <c r="B159" s="65"/>
      <c r="C159" s="65" t="s">
        <v>32</v>
      </c>
      <c r="D159" s="65"/>
      <c r="E159" s="65"/>
      <c r="F159" s="70"/>
      <c r="G159" s="67">
        <f>G160+G168+G174+G186+G181</f>
        <v>1600</v>
      </c>
      <c r="H159" s="67">
        <f>H160+H168+H174+H186+H181</f>
        <v>1600</v>
      </c>
    </row>
    <row r="160" spans="1:8" s="59" customFormat="1" ht="15.75" customHeight="1">
      <c r="A160" s="74"/>
      <c r="B160" s="65" t="s">
        <v>221</v>
      </c>
      <c r="C160" s="75"/>
      <c r="D160" s="65" t="s">
        <v>222</v>
      </c>
      <c r="E160" s="76"/>
      <c r="F160" s="70"/>
      <c r="G160" s="67">
        <f>G161+G164+G167</f>
        <v>510</v>
      </c>
      <c r="H160" s="67">
        <f>H161+H164+H167</f>
        <v>510</v>
      </c>
    </row>
    <row r="161" spans="1:8" s="59" customFormat="1" ht="15.75" customHeight="1">
      <c r="A161" s="68"/>
      <c r="B161" s="42"/>
      <c r="C161" s="42" t="s">
        <v>223</v>
      </c>
      <c r="D161" s="42" t="s">
        <v>224</v>
      </c>
      <c r="E161" s="74"/>
      <c r="F161" s="70"/>
      <c r="G161" s="69">
        <f>SUM(G162:G163)</f>
        <v>190</v>
      </c>
      <c r="H161" s="69">
        <f>SUM(H162:H163)</f>
        <v>190</v>
      </c>
    </row>
    <row r="162" spans="1:8" s="59" customFormat="1" ht="15.75" customHeight="1">
      <c r="A162" s="68"/>
      <c r="B162" s="42"/>
      <c r="C162" s="42"/>
      <c r="D162" s="42"/>
      <c r="E162" s="74" t="s">
        <v>226</v>
      </c>
      <c r="F162" s="70"/>
      <c r="G162" s="69">
        <v>50</v>
      </c>
      <c r="H162" s="69">
        <v>50</v>
      </c>
    </row>
    <row r="163" spans="1:8" s="59" customFormat="1" ht="15.75" customHeight="1">
      <c r="A163" s="68"/>
      <c r="B163" s="42"/>
      <c r="C163" s="42"/>
      <c r="D163" s="42"/>
      <c r="E163" s="74" t="s">
        <v>227</v>
      </c>
      <c r="F163" s="70"/>
      <c r="G163" s="69">
        <v>140</v>
      </c>
      <c r="H163" s="69">
        <v>140</v>
      </c>
    </row>
    <row r="164" spans="1:8" s="59" customFormat="1" ht="15.75" customHeight="1">
      <c r="A164" s="68"/>
      <c r="B164" s="42"/>
      <c r="C164" s="42" t="s">
        <v>228</v>
      </c>
      <c r="D164" s="42" t="s">
        <v>229</v>
      </c>
      <c r="E164" s="42"/>
      <c r="F164" s="70"/>
      <c r="G164" s="69">
        <f>SUM(G165:G166)</f>
        <v>120</v>
      </c>
      <c r="H164" s="69">
        <f>SUM(H165:H166)</f>
        <v>120</v>
      </c>
    </row>
    <row r="165" spans="1:8" s="59" customFormat="1" ht="15.75" customHeight="1">
      <c r="A165" s="32"/>
      <c r="B165" s="65"/>
      <c r="C165" s="65"/>
      <c r="D165" s="65"/>
      <c r="E165" s="70" t="s">
        <v>230</v>
      </c>
      <c r="F165" s="74"/>
      <c r="G165" s="69">
        <v>20</v>
      </c>
      <c r="H165" s="69">
        <v>20</v>
      </c>
    </row>
    <row r="166" spans="1:8" s="59" customFormat="1" ht="15.75" customHeight="1">
      <c r="A166" s="32"/>
      <c r="B166" s="65"/>
      <c r="C166" s="65"/>
      <c r="D166" s="65"/>
      <c r="E166" s="70" t="s">
        <v>231</v>
      </c>
      <c r="F166" s="74"/>
      <c r="G166" s="69">
        <v>100</v>
      </c>
      <c r="H166" s="69">
        <v>100</v>
      </c>
    </row>
    <row r="167" spans="1:8" s="59" customFormat="1" ht="15.75" customHeight="1">
      <c r="A167" s="32"/>
      <c r="B167" s="65"/>
      <c r="C167" s="42" t="s">
        <v>315</v>
      </c>
      <c r="D167" s="42" t="s">
        <v>316</v>
      </c>
      <c r="E167" s="42"/>
      <c r="F167" s="74"/>
      <c r="G167" s="69">
        <v>200</v>
      </c>
      <c r="H167" s="69">
        <v>200</v>
      </c>
    </row>
    <row r="168" spans="1:8" s="78" customFormat="1" ht="15.75" customHeight="1">
      <c r="A168" s="74"/>
      <c r="B168" s="65" t="s">
        <v>232</v>
      </c>
      <c r="C168" s="75"/>
      <c r="D168" s="65" t="s">
        <v>233</v>
      </c>
      <c r="E168" s="75"/>
      <c r="F168" s="76"/>
      <c r="G168" s="67">
        <f>G169+G172</f>
        <v>300</v>
      </c>
      <c r="H168" s="67">
        <f>H169+H172</f>
        <v>300</v>
      </c>
    </row>
    <row r="169" spans="1:8" s="59" customFormat="1" ht="15.75" customHeight="1">
      <c r="A169" s="68"/>
      <c r="B169" s="42"/>
      <c r="C169" s="42" t="s">
        <v>234</v>
      </c>
      <c r="D169" s="42" t="s">
        <v>235</v>
      </c>
      <c r="E169" s="42"/>
      <c r="F169" s="74"/>
      <c r="G169" s="69">
        <f>SUM(G170:G171)</f>
        <v>80</v>
      </c>
      <c r="H169" s="69">
        <f>SUM(H170:H171)</f>
        <v>80</v>
      </c>
    </row>
    <row r="170" spans="1:8" s="59" customFormat="1" ht="15.75" customHeight="1">
      <c r="A170" s="68"/>
      <c r="B170" s="42"/>
      <c r="C170" s="42"/>
      <c r="D170" s="42"/>
      <c r="E170" s="70" t="s">
        <v>237</v>
      </c>
      <c r="F170" s="74"/>
      <c r="G170" s="69">
        <v>30</v>
      </c>
      <c r="H170" s="69">
        <v>30</v>
      </c>
    </row>
    <row r="171" spans="1:8" s="59" customFormat="1" ht="15.75" customHeight="1">
      <c r="A171" s="68"/>
      <c r="B171" s="42"/>
      <c r="C171" s="42"/>
      <c r="D171" s="42"/>
      <c r="E171" s="70" t="s">
        <v>317</v>
      </c>
      <c r="F171" s="74"/>
      <c r="G171" s="69">
        <v>50</v>
      </c>
      <c r="H171" s="69">
        <v>50</v>
      </c>
    </row>
    <row r="172" spans="1:8" s="59" customFormat="1" ht="15.75" customHeight="1">
      <c r="A172" s="68"/>
      <c r="B172" s="42"/>
      <c r="C172" s="42" t="s">
        <v>239</v>
      </c>
      <c r="D172" s="42" t="s">
        <v>240</v>
      </c>
      <c r="E172" s="42"/>
      <c r="F172" s="74"/>
      <c r="G172" s="69">
        <f>G173</f>
        <v>220</v>
      </c>
      <c r="H172" s="69">
        <f>H173</f>
        <v>220</v>
      </c>
    </row>
    <row r="173" spans="1:8" s="59" customFormat="1" ht="15.75" customHeight="1">
      <c r="A173" s="68"/>
      <c r="B173" s="42"/>
      <c r="C173" s="42"/>
      <c r="D173" s="42"/>
      <c r="E173" s="70" t="s">
        <v>241</v>
      </c>
      <c r="F173" s="74"/>
      <c r="G173" s="69">
        <v>220</v>
      </c>
      <c r="H173" s="69">
        <v>220</v>
      </c>
    </row>
    <row r="174" spans="1:8" s="59" customFormat="1" ht="15.75" customHeight="1">
      <c r="A174" s="74"/>
      <c r="B174" s="65" t="s">
        <v>242</v>
      </c>
      <c r="C174" s="75"/>
      <c r="D174" s="65" t="s">
        <v>243</v>
      </c>
      <c r="E174" s="75"/>
      <c r="F174" s="74"/>
      <c r="G174" s="67">
        <f>G175+G178+G179</f>
        <v>195</v>
      </c>
      <c r="H174" s="67">
        <f>H175+H178+H179</f>
        <v>195</v>
      </c>
    </row>
    <row r="175" spans="1:8" s="59" customFormat="1" ht="15.75" customHeight="1">
      <c r="A175" s="68"/>
      <c r="B175" s="42"/>
      <c r="C175" s="42" t="s">
        <v>244</v>
      </c>
      <c r="D175" s="42" t="s">
        <v>245</v>
      </c>
      <c r="E175" s="42"/>
      <c r="F175" s="74"/>
      <c r="G175" s="69">
        <f>SUM(G176:G177)</f>
        <v>110</v>
      </c>
      <c r="H175" s="69">
        <f>SUM(H176:H177)</f>
        <v>110</v>
      </c>
    </row>
    <row r="176" spans="1:8" s="59" customFormat="1" ht="15.75" customHeight="1">
      <c r="A176" s="68"/>
      <c r="B176" s="42"/>
      <c r="C176" s="42"/>
      <c r="D176" s="42"/>
      <c r="E176" s="70" t="s">
        <v>246</v>
      </c>
      <c r="F176" s="74"/>
      <c r="G176" s="86">
        <v>80</v>
      </c>
      <c r="H176" s="86">
        <v>80</v>
      </c>
    </row>
    <row r="177" spans="1:8" s="59" customFormat="1" ht="15.75" customHeight="1">
      <c r="A177" s="68"/>
      <c r="B177" s="42"/>
      <c r="C177" s="42"/>
      <c r="D177" s="42"/>
      <c r="E177" s="70" t="s">
        <v>248</v>
      </c>
      <c r="F177" s="74"/>
      <c r="G177" s="86">
        <v>30</v>
      </c>
      <c r="H177" s="86">
        <v>30</v>
      </c>
    </row>
    <row r="178" spans="1:8" s="59" customFormat="1" ht="15.75" customHeight="1">
      <c r="A178" s="68"/>
      <c r="B178" s="42"/>
      <c r="C178" s="42" t="s">
        <v>251</v>
      </c>
      <c r="D178" s="42" t="s">
        <v>252</v>
      </c>
      <c r="E178" s="42"/>
      <c r="F178" s="74"/>
      <c r="G178" s="69">
        <v>35</v>
      </c>
      <c r="H178" s="69">
        <v>35</v>
      </c>
    </row>
    <row r="179" spans="1:8" s="59" customFormat="1" ht="15.75" customHeight="1">
      <c r="A179" s="68"/>
      <c r="B179" s="42"/>
      <c r="C179" s="42" t="s">
        <v>253</v>
      </c>
      <c r="D179" s="42" t="s">
        <v>254</v>
      </c>
      <c r="E179" s="42"/>
      <c r="F179" s="74"/>
      <c r="G179" s="69">
        <f>G180</f>
        <v>50</v>
      </c>
      <c r="H179" s="69">
        <f>H180</f>
        <v>50</v>
      </c>
    </row>
    <row r="180" spans="1:8" s="59" customFormat="1" ht="15.75" customHeight="1">
      <c r="A180" s="68"/>
      <c r="B180" s="42"/>
      <c r="C180" s="42"/>
      <c r="D180" s="42"/>
      <c r="E180" s="70" t="s">
        <v>256</v>
      </c>
      <c r="F180" s="74"/>
      <c r="G180" s="69">
        <v>50</v>
      </c>
      <c r="H180" s="69">
        <v>50</v>
      </c>
    </row>
    <row r="181" spans="1:8" s="59" customFormat="1" ht="15.75" customHeight="1">
      <c r="A181" s="74"/>
      <c r="B181" s="65" t="s">
        <v>258</v>
      </c>
      <c r="C181" s="75"/>
      <c r="D181" s="65" t="s">
        <v>259</v>
      </c>
      <c r="E181" s="75"/>
      <c r="F181" s="74"/>
      <c r="G181" s="67">
        <f>G182+G184</f>
        <v>350</v>
      </c>
      <c r="H181" s="67">
        <f>H182+H184</f>
        <v>350</v>
      </c>
    </row>
    <row r="182" spans="1:8" s="59" customFormat="1" ht="15.75" customHeight="1">
      <c r="A182" s="68"/>
      <c r="B182" s="42"/>
      <c r="C182" s="42" t="s">
        <v>260</v>
      </c>
      <c r="D182" s="42" t="s">
        <v>261</v>
      </c>
      <c r="E182" s="42"/>
      <c r="F182" s="74"/>
      <c r="G182" s="69">
        <f>G183</f>
        <v>100</v>
      </c>
      <c r="H182" s="69">
        <f>H183</f>
        <v>100</v>
      </c>
    </row>
    <row r="183" spans="1:8" s="59" customFormat="1" ht="15.75" customHeight="1">
      <c r="A183" s="68"/>
      <c r="B183" s="42"/>
      <c r="C183" s="42"/>
      <c r="D183" s="42"/>
      <c r="E183" s="70" t="s">
        <v>262</v>
      </c>
      <c r="F183" s="74"/>
      <c r="G183" s="69">
        <v>100</v>
      </c>
      <c r="H183" s="69">
        <v>100</v>
      </c>
    </row>
    <row r="184" spans="1:8" s="59" customFormat="1" ht="15.75" customHeight="1">
      <c r="A184" s="68"/>
      <c r="B184" s="42"/>
      <c r="C184" s="42" t="s">
        <v>263</v>
      </c>
      <c r="D184" s="42" t="s">
        <v>264</v>
      </c>
      <c r="E184" s="42"/>
      <c r="F184" s="74"/>
      <c r="G184" s="69">
        <f>G185</f>
        <v>250</v>
      </c>
      <c r="H184" s="69">
        <f>H185</f>
        <v>250</v>
      </c>
    </row>
    <row r="185" spans="1:8" s="59" customFormat="1" ht="15.75" customHeight="1">
      <c r="A185" s="68"/>
      <c r="B185" s="42"/>
      <c r="C185" s="42"/>
      <c r="D185" s="42"/>
      <c r="E185" s="70" t="s">
        <v>265</v>
      </c>
      <c r="F185" s="74"/>
      <c r="G185" s="69">
        <v>250</v>
      </c>
      <c r="H185" s="69">
        <v>250</v>
      </c>
    </row>
    <row r="186" spans="1:8" s="59" customFormat="1" ht="15.75" customHeight="1">
      <c r="A186" s="74"/>
      <c r="B186" s="65" t="s">
        <v>266</v>
      </c>
      <c r="C186" s="75"/>
      <c r="D186" s="65" t="s">
        <v>267</v>
      </c>
      <c r="E186" s="75"/>
      <c r="F186" s="74"/>
      <c r="G186" s="67">
        <f>SUM(G187)</f>
        <v>245</v>
      </c>
      <c r="H186" s="67">
        <f>SUM(H187)</f>
        <v>245</v>
      </c>
    </row>
    <row r="187" spans="1:8" s="59" customFormat="1" ht="15.75" customHeight="1">
      <c r="A187" s="68"/>
      <c r="B187" s="42"/>
      <c r="C187" s="42" t="s">
        <v>268</v>
      </c>
      <c r="D187" s="42" t="s">
        <v>269</v>
      </c>
      <c r="E187" s="42"/>
      <c r="F187" s="74"/>
      <c r="G187" s="69">
        <v>245</v>
      </c>
      <c r="H187" s="69">
        <v>245</v>
      </c>
    </row>
    <row r="188" spans="1:8" s="59" customFormat="1" ht="15.75" customHeight="1">
      <c r="A188" s="68"/>
      <c r="B188" s="42"/>
      <c r="C188" s="42"/>
      <c r="D188" s="42"/>
      <c r="E188" s="74"/>
      <c r="F188" s="74"/>
      <c r="G188" s="69"/>
      <c r="H188" s="69"/>
    </row>
    <row r="189" spans="1:8" ht="15.75" customHeight="1">
      <c r="A189" s="10" t="s">
        <v>125</v>
      </c>
      <c r="B189" s="17"/>
      <c r="C189" s="17"/>
      <c r="D189" s="17"/>
      <c r="E189" s="17"/>
      <c r="F189" s="14"/>
      <c r="G189" s="64">
        <f>G190+G194</f>
        <v>1100</v>
      </c>
      <c r="H189" s="64">
        <f>H190+H194</f>
        <v>1100</v>
      </c>
    </row>
    <row r="190" spans="1:8" ht="15.75" customHeight="1">
      <c r="A190" s="32" t="s">
        <v>31</v>
      </c>
      <c r="B190" s="65"/>
      <c r="C190" s="65" t="s">
        <v>32</v>
      </c>
      <c r="D190" s="65"/>
      <c r="E190" s="65"/>
      <c r="F190" s="42"/>
      <c r="G190" s="67">
        <f t="shared" ref="G190:H192" si="0">G191</f>
        <v>10</v>
      </c>
      <c r="H190" s="67">
        <f t="shared" si="0"/>
        <v>10</v>
      </c>
    </row>
    <row r="191" spans="1:8" ht="15.75" customHeight="1">
      <c r="A191" s="74"/>
      <c r="B191" s="65" t="s">
        <v>242</v>
      </c>
      <c r="C191" s="75"/>
      <c r="D191" s="65" t="s">
        <v>243</v>
      </c>
      <c r="E191" s="75"/>
      <c r="F191" s="42"/>
      <c r="G191" s="69">
        <f t="shared" si="0"/>
        <v>10</v>
      </c>
      <c r="H191" s="69">
        <f t="shared" si="0"/>
        <v>10</v>
      </c>
    </row>
    <row r="192" spans="1:8" ht="15.75" customHeight="1">
      <c r="A192" s="68"/>
      <c r="B192" s="42"/>
      <c r="C192" s="42" t="s">
        <v>253</v>
      </c>
      <c r="D192" s="42" t="s">
        <v>254</v>
      </c>
      <c r="E192" s="42"/>
      <c r="F192" s="42"/>
      <c r="G192" s="69">
        <f t="shared" si="0"/>
        <v>10</v>
      </c>
      <c r="H192" s="69">
        <f t="shared" si="0"/>
        <v>10</v>
      </c>
    </row>
    <row r="193" spans="1:8" ht="15.75" customHeight="1">
      <c r="A193" s="68"/>
      <c r="B193" s="42"/>
      <c r="C193" s="42"/>
      <c r="D193" s="42"/>
      <c r="E193" s="70" t="s">
        <v>257</v>
      </c>
      <c r="F193" s="42"/>
      <c r="G193" s="69">
        <v>10</v>
      </c>
      <c r="H193" s="69">
        <v>10</v>
      </c>
    </row>
    <row r="194" spans="1:8" ht="15.75" customHeight="1">
      <c r="A194" s="32" t="s">
        <v>42</v>
      </c>
      <c r="B194" s="65"/>
      <c r="C194" s="65" t="s">
        <v>43</v>
      </c>
      <c r="D194" s="65"/>
      <c r="E194" s="65"/>
      <c r="F194" s="42"/>
      <c r="G194" s="67">
        <f>G195</f>
        <v>1090</v>
      </c>
      <c r="H194" s="67">
        <f>H195</f>
        <v>1090</v>
      </c>
    </row>
    <row r="195" spans="1:8" ht="15.75" customHeight="1">
      <c r="A195" s="68"/>
      <c r="B195" s="42" t="s">
        <v>318</v>
      </c>
      <c r="C195" s="42"/>
      <c r="D195" s="42" t="s">
        <v>286</v>
      </c>
      <c r="E195" s="42"/>
      <c r="F195" s="42"/>
      <c r="G195" s="69">
        <v>1090</v>
      </c>
      <c r="H195" s="69">
        <v>1090</v>
      </c>
    </row>
    <row r="196" spans="1:8" ht="15.75" customHeight="1">
      <c r="A196" s="68"/>
      <c r="B196" s="33"/>
      <c r="C196" s="42"/>
      <c r="D196" s="42"/>
      <c r="E196" s="74"/>
      <c r="F196" s="42"/>
      <c r="G196" s="69"/>
      <c r="H196" s="69"/>
    </row>
    <row r="197" spans="1:8" ht="15.75" customHeight="1">
      <c r="A197" s="10" t="s">
        <v>319</v>
      </c>
      <c r="B197" s="17"/>
      <c r="C197" s="17"/>
      <c r="D197" s="17"/>
      <c r="E197" s="17"/>
      <c r="F197" s="17"/>
      <c r="G197" s="64">
        <f>G198</f>
        <v>2000</v>
      </c>
      <c r="H197" s="64">
        <f>H198</f>
        <v>2000</v>
      </c>
    </row>
    <row r="198" spans="1:8" ht="15.75" customHeight="1">
      <c r="A198" s="32" t="s">
        <v>42</v>
      </c>
      <c r="B198" s="65"/>
      <c r="C198" s="65" t="s">
        <v>43</v>
      </c>
      <c r="D198" s="65"/>
      <c r="E198" s="65"/>
      <c r="F198" s="42"/>
      <c r="G198" s="67">
        <f>G199</f>
        <v>2000</v>
      </c>
      <c r="H198" s="67">
        <f>H199</f>
        <v>2000</v>
      </c>
    </row>
    <row r="199" spans="1:8" ht="15.75" customHeight="1">
      <c r="A199" s="68"/>
      <c r="B199" s="42" t="s">
        <v>320</v>
      </c>
      <c r="C199" s="42"/>
      <c r="D199" s="42" t="s">
        <v>321</v>
      </c>
      <c r="E199" s="42"/>
      <c r="F199" s="68"/>
      <c r="G199" s="69">
        <v>2000</v>
      </c>
      <c r="H199" s="69">
        <v>2000</v>
      </c>
    </row>
    <row r="200" spans="1:8" ht="15.75" customHeight="1">
      <c r="A200" s="68"/>
      <c r="B200" s="42"/>
      <c r="C200" s="42"/>
      <c r="D200" s="42"/>
      <c r="E200" s="42"/>
      <c r="F200" s="42"/>
      <c r="G200" s="69"/>
      <c r="H200" s="69"/>
    </row>
    <row r="201" spans="1:8" s="59" customFormat="1" ht="15.75" customHeight="1">
      <c r="A201" s="10" t="s">
        <v>322</v>
      </c>
      <c r="B201" s="17"/>
      <c r="C201" s="17"/>
      <c r="D201" s="17"/>
      <c r="E201" s="17"/>
      <c r="F201" s="17"/>
      <c r="G201" s="64">
        <f>SUM(G202)</f>
        <v>18800</v>
      </c>
      <c r="H201" s="64">
        <f>SUM(H202)</f>
        <v>18800</v>
      </c>
    </row>
    <row r="202" spans="1:8" s="59" customFormat="1" ht="15.75" customHeight="1">
      <c r="A202" s="32" t="s">
        <v>31</v>
      </c>
      <c r="B202" s="65"/>
      <c r="C202" s="65" t="s">
        <v>32</v>
      </c>
      <c r="D202" s="65"/>
      <c r="E202" s="65"/>
      <c r="F202" s="74"/>
      <c r="G202" s="87">
        <f>G203+G207</f>
        <v>18800</v>
      </c>
      <c r="H202" s="87">
        <f>H203+H207</f>
        <v>18800</v>
      </c>
    </row>
    <row r="203" spans="1:8" s="59" customFormat="1" ht="15.75" customHeight="1">
      <c r="A203" s="74"/>
      <c r="B203" s="65" t="s">
        <v>242</v>
      </c>
      <c r="C203" s="75"/>
      <c r="D203" s="65" t="s">
        <v>243</v>
      </c>
      <c r="E203" s="75"/>
      <c r="F203" s="74"/>
      <c r="G203" s="67">
        <f>G204+G206</f>
        <v>14800</v>
      </c>
      <c r="H203" s="67">
        <f>H204+H206</f>
        <v>14800</v>
      </c>
    </row>
    <row r="204" spans="1:8" s="59" customFormat="1" ht="15.75" customHeight="1">
      <c r="A204" s="68"/>
      <c r="B204" s="42"/>
      <c r="C204" s="42" t="s">
        <v>244</v>
      </c>
      <c r="D204" s="42" t="s">
        <v>245</v>
      </c>
      <c r="E204" s="42"/>
      <c r="F204" s="74"/>
      <c r="G204" s="86">
        <f>G205</f>
        <v>12000</v>
      </c>
      <c r="H204" s="86">
        <f>H205</f>
        <v>12000</v>
      </c>
    </row>
    <row r="205" spans="1:8" ht="15.75" customHeight="1">
      <c r="A205" s="68"/>
      <c r="B205" s="42"/>
      <c r="C205" s="42"/>
      <c r="D205" s="42"/>
      <c r="E205" s="70" t="s">
        <v>246</v>
      </c>
      <c r="F205" s="42"/>
      <c r="G205" s="88">
        <v>12000</v>
      </c>
      <c r="H205" s="88">
        <v>12000</v>
      </c>
    </row>
    <row r="206" spans="1:8" ht="15.75" customHeight="1">
      <c r="A206" s="68"/>
      <c r="B206" s="42"/>
      <c r="C206" s="42" t="s">
        <v>251</v>
      </c>
      <c r="D206" s="42" t="s">
        <v>252</v>
      </c>
      <c r="E206" s="42"/>
      <c r="F206" s="42"/>
      <c r="G206" s="88">
        <v>2800</v>
      </c>
      <c r="H206" s="88">
        <v>2800</v>
      </c>
    </row>
    <row r="207" spans="1:8" ht="15.75" customHeight="1">
      <c r="A207" s="74"/>
      <c r="B207" s="65" t="s">
        <v>266</v>
      </c>
      <c r="C207" s="75"/>
      <c r="D207" s="65" t="s">
        <v>267</v>
      </c>
      <c r="E207" s="75"/>
      <c r="F207" s="42"/>
      <c r="G207" s="89">
        <f>G208</f>
        <v>4000</v>
      </c>
      <c r="H207" s="89">
        <f>H208</f>
        <v>4000</v>
      </c>
    </row>
    <row r="208" spans="1:8" ht="15.75" customHeight="1">
      <c r="A208" s="68"/>
      <c r="B208" s="42"/>
      <c r="C208" s="42" t="s">
        <v>268</v>
      </c>
      <c r="D208" s="42" t="s">
        <v>269</v>
      </c>
      <c r="E208" s="42"/>
      <c r="F208" s="42"/>
      <c r="G208" s="88">
        <v>4000</v>
      </c>
      <c r="H208" s="88">
        <v>4000</v>
      </c>
    </row>
    <row r="209" spans="1:8" ht="15.75" customHeight="1">
      <c r="A209" s="68"/>
      <c r="B209" s="42"/>
      <c r="C209" s="42"/>
      <c r="D209" s="42"/>
      <c r="E209" s="70"/>
      <c r="F209" s="42"/>
      <c r="G209" s="90"/>
      <c r="H209" s="90"/>
    </row>
    <row r="210" spans="1:8" ht="15.75" customHeight="1">
      <c r="A210" s="10" t="s">
        <v>323</v>
      </c>
      <c r="B210" s="17"/>
      <c r="C210" s="17"/>
      <c r="D210" s="17"/>
      <c r="E210" s="17"/>
      <c r="F210" s="85">
        <v>1</v>
      </c>
      <c r="G210" s="36">
        <f>G211+G216+G221</f>
        <v>4964</v>
      </c>
      <c r="H210" s="36">
        <f>H211+H216+H221</f>
        <v>5050</v>
      </c>
    </row>
    <row r="211" spans="1:8" ht="15.75" customHeight="1">
      <c r="A211" s="32" t="s">
        <v>27</v>
      </c>
      <c r="B211" s="65"/>
      <c r="C211" s="65" t="s">
        <v>200</v>
      </c>
      <c r="D211" s="65"/>
      <c r="E211" s="65"/>
      <c r="F211" s="65"/>
      <c r="G211" s="45">
        <f>SUM(G212)</f>
        <v>1614</v>
      </c>
      <c r="H211" s="45">
        <f>SUM(H212)</f>
        <v>1682</v>
      </c>
    </row>
    <row r="212" spans="1:8" ht="15.75" customHeight="1">
      <c r="A212" s="68"/>
      <c r="B212" s="42" t="s">
        <v>201</v>
      </c>
      <c r="C212" s="42"/>
      <c r="D212" s="42" t="s">
        <v>202</v>
      </c>
      <c r="E212" s="42"/>
      <c r="F212" s="65"/>
      <c r="G212" s="38">
        <f>SUM(G213:G214)</f>
        <v>1614</v>
      </c>
      <c r="H212" s="38">
        <f>SUM(H213:H215)</f>
        <v>1682</v>
      </c>
    </row>
    <row r="213" spans="1:8" ht="15.75" customHeight="1">
      <c r="A213" s="29"/>
      <c r="B213" s="42"/>
      <c r="C213" s="42" t="s">
        <v>203</v>
      </c>
      <c r="D213" s="42" t="s">
        <v>204</v>
      </c>
      <c r="E213" s="42"/>
      <c r="F213" s="65"/>
      <c r="G213" s="38">
        <v>1464</v>
      </c>
      <c r="H213" s="38">
        <v>1468</v>
      </c>
    </row>
    <row r="214" spans="1:8" ht="15.75" customHeight="1">
      <c r="A214" s="68"/>
      <c r="B214" s="42"/>
      <c r="C214" s="42" t="s">
        <v>205</v>
      </c>
      <c r="D214" s="42" t="s">
        <v>206</v>
      </c>
      <c r="E214" s="42"/>
      <c r="F214" s="65"/>
      <c r="G214" s="38">
        <v>150</v>
      </c>
      <c r="H214" s="38">
        <v>150</v>
      </c>
    </row>
    <row r="215" spans="1:8" ht="15.75" customHeight="1">
      <c r="A215" s="68"/>
      <c r="B215" s="42"/>
      <c r="C215" s="68" t="s">
        <v>307</v>
      </c>
      <c r="D215" s="42" t="s">
        <v>202</v>
      </c>
      <c r="E215" s="42"/>
      <c r="F215" s="65"/>
      <c r="G215" s="38">
        <v>0</v>
      </c>
      <c r="H215" s="38">
        <v>64</v>
      </c>
    </row>
    <row r="216" spans="1:8" ht="15.75" customHeight="1">
      <c r="A216" s="32" t="s">
        <v>29</v>
      </c>
      <c r="B216" s="65"/>
      <c r="C216" s="65" t="s">
        <v>216</v>
      </c>
      <c r="D216" s="72"/>
      <c r="E216" s="72"/>
      <c r="F216" s="65"/>
      <c r="G216" s="45">
        <f>SUM(G217:G219)</f>
        <v>450</v>
      </c>
      <c r="H216" s="45">
        <f>SUM(H217:H219)</f>
        <v>468</v>
      </c>
    </row>
    <row r="217" spans="1:8" ht="15.75" customHeight="1">
      <c r="A217" s="68"/>
      <c r="B217" s="42"/>
      <c r="C217" s="42"/>
      <c r="D217" s="70" t="s">
        <v>217</v>
      </c>
      <c r="E217" s="42"/>
      <c r="F217" s="65"/>
      <c r="G217" s="38">
        <v>395</v>
      </c>
      <c r="H217" s="38">
        <v>413</v>
      </c>
    </row>
    <row r="218" spans="1:8" ht="15.75" customHeight="1">
      <c r="A218" s="68"/>
      <c r="B218" s="42"/>
      <c r="C218" s="42"/>
      <c r="D218" s="70" t="s">
        <v>219</v>
      </c>
      <c r="E218" s="42"/>
      <c r="F218" s="65"/>
      <c r="G218" s="38">
        <v>26</v>
      </c>
      <c r="H218" s="38">
        <v>26</v>
      </c>
    </row>
    <row r="219" spans="1:8" ht="15.75" customHeight="1">
      <c r="A219" s="68"/>
      <c r="B219" s="42"/>
      <c r="C219" s="42"/>
      <c r="D219" s="70" t="s">
        <v>220</v>
      </c>
      <c r="E219" s="42"/>
      <c r="F219" s="65"/>
      <c r="G219" s="38">
        <v>29</v>
      </c>
      <c r="H219" s="38">
        <v>29</v>
      </c>
    </row>
    <row r="220" spans="1:8" ht="15.75" customHeight="1">
      <c r="A220" s="68"/>
      <c r="B220" s="42"/>
      <c r="C220" s="42"/>
      <c r="D220" s="42"/>
      <c r="E220" s="42"/>
      <c r="F220" s="65"/>
      <c r="G220" s="45"/>
      <c r="H220" s="45"/>
    </row>
    <row r="221" spans="1:8" ht="15.75" customHeight="1">
      <c r="A221" s="32" t="s">
        <v>31</v>
      </c>
      <c r="B221" s="65"/>
      <c r="C221" s="65" t="s">
        <v>32</v>
      </c>
      <c r="D221" s="65"/>
      <c r="E221" s="65"/>
      <c r="F221" s="42"/>
      <c r="G221" s="91">
        <f>G222+G228+G232</f>
        <v>2900</v>
      </c>
      <c r="H221" s="91">
        <f>H222+H228+H232</f>
        <v>2900</v>
      </c>
    </row>
    <row r="222" spans="1:8" ht="15.75" customHeight="1">
      <c r="A222" s="74"/>
      <c r="B222" s="65" t="s">
        <v>221</v>
      </c>
      <c r="C222" s="75"/>
      <c r="D222" s="65" t="s">
        <v>222</v>
      </c>
      <c r="E222" s="76"/>
      <c r="F222" s="42"/>
      <c r="G222" s="92">
        <f>G223+G225</f>
        <v>2100</v>
      </c>
      <c r="H222" s="92">
        <f>H223+H225</f>
        <v>2100</v>
      </c>
    </row>
    <row r="223" spans="1:8" ht="15.75" customHeight="1">
      <c r="A223" s="68"/>
      <c r="B223" s="42"/>
      <c r="C223" s="42" t="s">
        <v>223</v>
      </c>
      <c r="D223" s="42" t="s">
        <v>224</v>
      </c>
      <c r="E223" s="74"/>
      <c r="F223" s="42"/>
      <c r="G223" s="9">
        <f>G224</f>
        <v>100</v>
      </c>
      <c r="H223" s="9">
        <f>H224</f>
        <v>100</v>
      </c>
    </row>
    <row r="224" spans="1:8" ht="15.75" customHeight="1">
      <c r="A224" s="68"/>
      <c r="B224" s="42"/>
      <c r="C224" s="42"/>
      <c r="D224" s="42"/>
      <c r="E224" s="74" t="s">
        <v>227</v>
      </c>
      <c r="F224" s="42"/>
      <c r="G224" s="86">
        <v>100</v>
      </c>
      <c r="H224" s="86">
        <v>100</v>
      </c>
    </row>
    <row r="225" spans="1:8" ht="15.75" customHeight="1">
      <c r="A225" s="68"/>
      <c r="B225" s="42"/>
      <c r="C225" s="42" t="s">
        <v>228</v>
      </c>
      <c r="D225" s="42" t="s">
        <v>229</v>
      </c>
      <c r="E225" s="42"/>
      <c r="F225" s="42"/>
      <c r="G225" s="86">
        <f>SUM(G226:G227)</f>
        <v>2000</v>
      </c>
      <c r="H225" s="86">
        <f>SUM(H226:H227)</f>
        <v>2000</v>
      </c>
    </row>
    <row r="226" spans="1:8" ht="15.75" customHeight="1">
      <c r="A226" s="68"/>
      <c r="B226" s="42"/>
      <c r="C226" s="42"/>
      <c r="D226" s="42"/>
      <c r="E226" s="70" t="s">
        <v>294</v>
      </c>
      <c r="F226" s="42"/>
      <c r="G226" s="86">
        <v>1200</v>
      </c>
      <c r="H226" s="86">
        <v>1200</v>
      </c>
    </row>
    <row r="227" spans="1:8" ht="15.75" customHeight="1">
      <c r="A227" s="32"/>
      <c r="B227" s="65"/>
      <c r="C227" s="65"/>
      <c r="D227" s="65"/>
      <c r="E227" s="70" t="s">
        <v>231</v>
      </c>
      <c r="F227" s="42"/>
      <c r="G227" s="86">
        <v>800</v>
      </c>
      <c r="H227" s="86">
        <v>800</v>
      </c>
    </row>
    <row r="228" spans="1:8" ht="15.75" customHeight="1">
      <c r="A228" s="74"/>
      <c r="B228" s="65" t="s">
        <v>242</v>
      </c>
      <c r="C228" s="75"/>
      <c r="D228" s="65" t="s">
        <v>243</v>
      </c>
      <c r="E228" s="75"/>
      <c r="F228" s="42"/>
      <c r="G228" s="91">
        <f>G229+G230</f>
        <v>200</v>
      </c>
      <c r="H228" s="91">
        <f>H229+H230</f>
        <v>200</v>
      </c>
    </row>
    <row r="229" spans="1:8" ht="15.75" customHeight="1">
      <c r="A229" s="68"/>
      <c r="B229" s="42"/>
      <c r="C229" s="42" t="s">
        <v>251</v>
      </c>
      <c r="D229" s="42" t="s">
        <v>252</v>
      </c>
      <c r="E229" s="42"/>
      <c r="F229" s="42"/>
      <c r="G229" s="86">
        <v>100</v>
      </c>
      <c r="H229" s="86">
        <v>100</v>
      </c>
    </row>
    <row r="230" spans="1:8" ht="15.75" customHeight="1">
      <c r="A230" s="68"/>
      <c r="B230" s="42"/>
      <c r="C230" s="42" t="s">
        <v>253</v>
      </c>
      <c r="D230" s="42" t="s">
        <v>254</v>
      </c>
      <c r="E230" s="42"/>
      <c r="F230" s="42"/>
      <c r="G230" s="86">
        <f>G231</f>
        <v>100</v>
      </c>
      <c r="H230" s="86">
        <f>H231</f>
        <v>100</v>
      </c>
    </row>
    <row r="231" spans="1:8" ht="15.75" customHeight="1">
      <c r="A231" s="68"/>
      <c r="B231" s="42"/>
      <c r="C231" s="42"/>
      <c r="D231" s="42"/>
      <c r="E231" s="70" t="s">
        <v>256</v>
      </c>
      <c r="F231" s="42"/>
      <c r="G231" s="86">
        <v>100</v>
      </c>
      <c r="H231" s="86">
        <v>100</v>
      </c>
    </row>
    <row r="232" spans="1:8" ht="15.75" customHeight="1">
      <c r="A232" s="74"/>
      <c r="B232" s="65" t="s">
        <v>266</v>
      </c>
      <c r="C232" s="75"/>
      <c r="D232" s="65" t="s">
        <v>267</v>
      </c>
      <c r="E232" s="75"/>
      <c r="F232" s="42"/>
      <c r="G232" s="92">
        <f>G233</f>
        <v>600</v>
      </c>
      <c r="H232" s="92">
        <f>H233</f>
        <v>600</v>
      </c>
    </row>
    <row r="233" spans="1:8" ht="15.75" customHeight="1">
      <c r="A233" s="68"/>
      <c r="B233" s="42"/>
      <c r="C233" s="42" t="s">
        <v>268</v>
      </c>
      <c r="D233" s="42" t="s">
        <v>269</v>
      </c>
      <c r="E233" s="42"/>
      <c r="F233" s="42"/>
      <c r="G233" s="9">
        <v>600</v>
      </c>
      <c r="H233" s="9">
        <v>600</v>
      </c>
    </row>
    <row r="234" spans="1:8" ht="15.75" customHeight="1">
      <c r="A234" s="68"/>
      <c r="B234" s="42"/>
      <c r="C234" s="42"/>
      <c r="D234" s="70"/>
      <c r="E234" s="70"/>
      <c r="F234" s="42"/>
      <c r="G234" s="9"/>
      <c r="H234" s="9"/>
    </row>
    <row r="235" spans="1:8" ht="15.75" customHeight="1">
      <c r="A235" s="10" t="s">
        <v>128</v>
      </c>
      <c r="B235" s="17"/>
      <c r="C235" s="17"/>
      <c r="D235" s="17"/>
      <c r="E235" s="17"/>
      <c r="F235" s="85">
        <v>10.5</v>
      </c>
      <c r="G235" s="11">
        <f>G236+G246+G251+G280+G285</f>
        <v>139019</v>
      </c>
      <c r="H235" s="11">
        <f>H236+H246+H251+H280+H285</f>
        <v>140530</v>
      </c>
    </row>
    <row r="236" spans="1:8" ht="15.75" customHeight="1">
      <c r="A236" s="32" t="s">
        <v>27</v>
      </c>
      <c r="B236" s="65"/>
      <c r="C236" s="65" t="s">
        <v>200</v>
      </c>
      <c r="D236" s="65"/>
      <c r="E236" s="65"/>
      <c r="F236" s="93"/>
      <c r="G236" s="45">
        <f>SUM(G237)</f>
        <v>18596</v>
      </c>
      <c r="H236" s="45">
        <f>SUM(H237)</f>
        <v>19529</v>
      </c>
    </row>
    <row r="237" spans="1:8" ht="15.75" customHeight="1">
      <c r="A237" s="68"/>
      <c r="B237" s="65" t="s">
        <v>201</v>
      </c>
      <c r="C237" s="65"/>
      <c r="D237" s="65" t="s">
        <v>202</v>
      </c>
      <c r="E237" s="65"/>
      <c r="F237" s="42"/>
      <c r="G237" s="45">
        <f>SUM(G238:G244)</f>
        <v>18596</v>
      </c>
      <c r="H237" s="45">
        <f>SUM(H238:H245)</f>
        <v>19529</v>
      </c>
    </row>
    <row r="238" spans="1:8" ht="15.75" customHeight="1">
      <c r="A238" s="29"/>
      <c r="B238" s="42"/>
      <c r="C238" s="42" t="s">
        <v>203</v>
      </c>
      <c r="D238" s="42" t="s">
        <v>204</v>
      </c>
      <c r="E238" s="42"/>
      <c r="F238" s="42"/>
      <c r="G238" s="38">
        <v>15737</v>
      </c>
      <c r="H238" s="38">
        <v>15704</v>
      </c>
    </row>
    <row r="239" spans="1:8" ht="15.75" customHeight="1">
      <c r="A239" s="29"/>
      <c r="B239" s="42"/>
      <c r="C239" s="42" t="s">
        <v>305</v>
      </c>
      <c r="D239" s="42" t="s">
        <v>306</v>
      </c>
      <c r="E239" s="42"/>
      <c r="F239" s="42"/>
      <c r="G239" s="38">
        <v>0</v>
      </c>
      <c r="H239" s="38">
        <v>115</v>
      </c>
    </row>
    <row r="240" spans="1:8" ht="15.75" customHeight="1">
      <c r="A240" s="29"/>
      <c r="B240" s="42"/>
      <c r="C240" s="42" t="s">
        <v>324</v>
      </c>
      <c r="D240" s="42" t="s">
        <v>325</v>
      </c>
      <c r="E240" s="42"/>
      <c r="F240" s="42"/>
      <c r="G240" s="38">
        <v>396</v>
      </c>
      <c r="H240" s="38">
        <v>396</v>
      </c>
    </row>
    <row r="241" spans="1:8" ht="15.75" customHeight="1">
      <c r="A241" s="68"/>
      <c r="B241" s="42"/>
      <c r="C241" s="42" t="s">
        <v>205</v>
      </c>
      <c r="D241" s="42" t="s">
        <v>206</v>
      </c>
      <c r="E241" s="42"/>
      <c r="F241" s="42"/>
      <c r="G241" s="38">
        <v>1200</v>
      </c>
      <c r="H241" s="38">
        <v>1200</v>
      </c>
    </row>
    <row r="242" spans="1:8" ht="15.75" customHeight="1">
      <c r="A242" s="68"/>
      <c r="B242" s="42"/>
      <c r="C242" s="42" t="s">
        <v>313</v>
      </c>
      <c r="D242" s="42" t="s">
        <v>314</v>
      </c>
      <c r="E242" s="42"/>
      <c r="F242" s="42"/>
      <c r="G242" s="38">
        <v>72</v>
      </c>
      <c r="H242" s="38">
        <v>72</v>
      </c>
    </row>
    <row r="243" spans="1:8" ht="15.75" customHeight="1">
      <c r="A243" s="68"/>
      <c r="B243" s="42"/>
      <c r="C243" s="42" t="s">
        <v>326</v>
      </c>
      <c r="D243" s="42" t="s">
        <v>327</v>
      </c>
      <c r="E243" s="42"/>
      <c r="F243" s="42"/>
      <c r="G243" s="38">
        <v>191</v>
      </c>
      <c r="H243" s="38">
        <v>191</v>
      </c>
    </row>
    <row r="244" spans="1:8" ht="15.75" customHeight="1">
      <c r="A244" s="68"/>
      <c r="B244" s="42"/>
      <c r="C244" s="42" t="s">
        <v>328</v>
      </c>
      <c r="D244" s="42" t="s">
        <v>329</v>
      </c>
      <c r="E244" s="42"/>
      <c r="F244" s="42"/>
      <c r="G244" s="38">
        <v>1000</v>
      </c>
      <c r="H244" s="38">
        <v>1000</v>
      </c>
    </row>
    <row r="245" spans="1:8" ht="15.75" customHeight="1">
      <c r="A245" s="68"/>
      <c r="B245" s="42"/>
      <c r="C245" s="42" t="s">
        <v>307</v>
      </c>
      <c r="D245" s="42" t="s">
        <v>202</v>
      </c>
      <c r="E245" s="42"/>
      <c r="F245" s="42"/>
      <c r="G245" s="38">
        <v>0</v>
      </c>
      <c r="H245" s="38">
        <v>851</v>
      </c>
    </row>
    <row r="246" spans="1:8" ht="15.75" customHeight="1">
      <c r="A246" s="32" t="s">
        <v>29</v>
      </c>
      <c r="B246" s="65"/>
      <c r="C246" s="65" t="s">
        <v>216</v>
      </c>
      <c r="D246" s="72"/>
      <c r="E246" s="72"/>
      <c r="F246" s="42"/>
      <c r="G246" s="45">
        <f>SUM(G247:G249)</f>
        <v>5137</v>
      </c>
      <c r="H246" s="45">
        <f>SUM(H247:H249)</f>
        <v>5387</v>
      </c>
    </row>
    <row r="247" spans="1:8" ht="15.75" customHeight="1">
      <c r="A247" s="68"/>
      <c r="B247" s="42"/>
      <c r="C247" s="42"/>
      <c r="D247" s="70" t="s">
        <v>217</v>
      </c>
      <c r="E247" s="42"/>
      <c r="F247" s="42"/>
      <c r="G247" s="38">
        <v>4697</v>
      </c>
      <c r="H247" s="38">
        <v>4947</v>
      </c>
    </row>
    <row r="248" spans="1:8" ht="15.75" customHeight="1">
      <c r="A248" s="68"/>
      <c r="B248" s="42"/>
      <c r="C248" s="42"/>
      <c r="D248" s="70" t="s">
        <v>219</v>
      </c>
      <c r="E248" s="42"/>
      <c r="F248" s="42"/>
      <c r="G248" s="38">
        <v>208</v>
      </c>
      <c r="H248" s="38">
        <v>208</v>
      </c>
    </row>
    <row r="249" spans="1:8" ht="15.75" customHeight="1">
      <c r="A249" s="68"/>
      <c r="B249" s="42"/>
      <c r="C249" s="42"/>
      <c r="D249" s="70" t="s">
        <v>220</v>
      </c>
      <c r="E249" s="42"/>
      <c r="F249" s="42"/>
      <c r="G249" s="38">
        <v>232</v>
      </c>
      <c r="H249" s="38">
        <v>232</v>
      </c>
    </row>
    <row r="250" spans="1:8" ht="15.75" customHeight="1">
      <c r="A250" s="68"/>
      <c r="B250" s="42"/>
      <c r="C250" s="42"/>
      <c r="D250" s="42"/>
      <c r="E250" s="42"/>
      <c r="F250" s="42"/>
      <c r="G250" s="38"/>
      <c r="H250" s="38"/>
    </row>
    <row r="251" spans="1:8" ht="15.75" customHeight="1">
      <c r="A251" s="32" t="s">
        <v>31</v>
      </c>
      <c r="B251" s="65"/>
      <c r="C251" s="65" t="s">
        <v>32</v>
      </c>
      <c r="D251" s="65"/>
      <c r="E251" s="65"/>
      <c r="F251" s="42"/>
      <c r="G251" s="45">
        <f>G252+G261+G267+G277</f>
        <v>19150</v>
      </c>
      <c r="H251" s="45">
        <f>H252+H261+H267+H277</f>
        <v>19478</v>
      </c>
    </row>
    <row r="252" spans="1:8" ht="15.75" customHeight="1">
      <c r="A252" s="74"/>
      <c r="B252" s="65" t="s">
        <v>221</v>
      </c>
      <c r="C252" s="75"/>
      <c r="D252" s="65" t="s">
        <v>222</v>
      </c>
      <c r="E252" s="76"/>
      <c r="F252" s="42"/>
      <c r="G252" s="45">
        <f>G253+G256</f>
        <v>5650</v>
      </c>
      <c r="H252" s="45">
        <f>H253+H256</f>
        <v>5978</v>
      </c>
    </row>
    <row r="253" spans="1:8" ht="15.75" customHeight="1">
      <c r="A253" s="68"/>
      <c r="B253" s="42"/>
      <c r="C253" s="42" t="s">
        <v>223</v>
      </c>
      <c r="D253" s="42" t="s">
        <v>224</v>
      </c>
      <c r="E253" s="74"/>
      <c r="F253" s="42"/>
      <c r="G253" s="38">
        <f>SUM(G254:G255)</f>
        <v>250</v>
      </c>
      <c r="H253" s="38">
        <f>SUM(H254:H255)</f>
        <v>250</v>
      </c>
    </row>
    <row r="254" spans="1:8" ht="15.75" customHeight="1">
      <c r="A254" s="68"/>
      <c r="B254" s="42"/>
      <c r="C254" s="42"/>
      <c r="D254" s="42"/>
      <c r="E254" s="74" t="s">
        <v>330</v>
      </c>
      <c r="F254" s="42"/>
      <c r="G254" s="38">
        <v>50</v>
      </c>
      <c r="H254" s="38">
        <v>50</v>
      </c>
    </row>
    <row r="255" spans="1:8" ht="15.75" customHeight="1">
      <c r="A255" s="68"/>
      <c r="B255" s="42"/>
      <c r="C255" s="42"/>
      <c r="D255" s="42"/>
      <c r="E255" s="74" t="s">
        <v>227</v>
      </c>
      <c r="F255" s="42"/>
      <c r="G255" s="38">
        <v>200</v>
      </c>
      <c r="H255" s="38">
        <v>200</v>
      </c>
    </row>
    <row r="256" spans="1:8" ht="15.75" customHeight="1">
      <c r="A256" s="68"/>
      <c r="B256" s="42"/>
      <c r="C256" s="42" t="s">
        <v>228</v>
      </c>
      <c r="D256" s="42" t="s">
        <v>229</v>
      </c>
      <c r="E256" s="42"/>
      <c r="F256" s="42"/>
      <c r="G256" s="38">
        <f>SUM(G257:G260)</f>
        <v>5400</v>
      </c>
      <c r="H256" s="38">
        <f>SUM(H257:H260)</f>
        <v>5728</v>
      </c>
    </row>
    <row r="257" spans="1:8" ht="15.75" customHeight="1">
      <c r="A257" s="32"/>
      <c r="B257" s="65"/>
      <c r="C257" s="65"/>
      <c r="D257" s="65"/>
      <c r="E257" s="70" t="s">
        <v>230</v>
      </c>
      <c r="F257" s="42"/>
      <c r="G257" s="38">
        <v>100</v>
      </c>
      <c r="H257" s="38">
        <v>100</v>
      </c>
    </row>
    <row r="258" spans="1:8" ht="15.75" customHeight="1">
      <c r="A258" s="32"/>
      <c r="B258" s="65"/>
      <c r="C258" s="65"/>
      <c r="D258" s="65"/>
      <c r="E258" s="70" t="s">
        <v>294</v>
      </c>
      <c r="F258" s="42"/>
      <c r="G258" s="38">
        <v>1500</v>
      </c>
      <c r="H258" s="38">
        <v>1500</v>
      </c>
    </row>
    <row r="259" spans="1:8" ht="15.75" customHeight="1">
      <c r="A259" s="32"/>
      <c r="B259" s="65"/>
      <c r="C259" s="65"/>
      <c r="D259" s="65"/>
      <c r="E259" s="70" t="s">
        <v>331</v>
      </c>
      <c r="F259" s="42"/>
      <c r="G259" s="38">
        <v>600</v>
      </c>
      <c r="H259" s="38">
        <v>600</v>
      </c>
    </row>
    <row r="260" spans="1:8" ht="15.75" customHeight="1">
      <c r="A260" s="32"/>
      <c r="B260" s="65"/>
      <c r="C260" s="65"/>
      <c r="D260" s="65"/>
      <c r="E260" s="70" t="s">
        <v>231</v>
      </c>
      <c r="F260" s="42"/>
      <c r="G260" s="38">
        <v>3200</v>
      </c>
      <c r="H260" s="38">
        <v>3528</v>
      </c>
    </row>
    <row r="261" spans="1:8" ht="15.75" customHeight="1">
      <c r="A261" s="74"/>
      <c r="B261" s="65" t="s">
        <v>232</v>
      </c>
      <c r="C261" s="75"/>
      <c r="D261" s="65" t="s">
        <v>233</v>
      </c>
      <c r="E261" s="75"/>
      <c r="F261" s="42"/>
      <c r="G261" s="45">
        <f>G262+G265</f>
        <v>300</v>
      </c>
      <c r="H261" s="45">
        <f>H262+H265</f>
        <v>550</v>
      </c>
    </row>
    <row r="262" spans="1:8" ht="15.75" customHeight="1">
      <c r="A262" s="68"/>
      <c r="B262" s="42"/>
      <c r="C262" s="42" t="s">
        <v>234</v>
      </c>
      <c r="D262" s="42" t="s">
        <v>235</v>
      </c>
      <c r="E262" s="42"/>
      <c r="F262" s="42"/>
      <c r="G262" s="38">
        <f>G264</f>
        <v>100</v>
      </c>
      <c r="H262" s="38">
        <f>H264+H263</f>
        <v>350</v>
      </c>
    </row>
    <row r="263" spans="1:8" ht="15.75" customHeight="1">
      <c r="A263" s="68"/>
      <c r="B263" s="42"/>
      <c r="C263" s="42"/>
      <c r="D263" s="42"/>
      <c r="E263" s="42" t="s">
        <v>236</v>
      </c>
      <c r="F263" s="42"/>
      <c r="G263" s="38">
        <v>0</v>
      </c>
      <c r="H263" s="38">
        <v>250</v>
      </c>
    </row>
    <row r="264" spans="1:8" ht="15.75" customHeight="1">
      <c r="A264" s="68"/>
      <c r="B264" s="42"/>
      <c r="C264" s="42"/>
      <c r="D264" s="42"/>
      <c r="E264" s="70" t="s">
        <v>237</v>
      </c>
      <c r="F264" s="42"/>
      <c r="G264" s="38">
        <v>100</v>
      </c>
      <c r="H264" s="38">
        <v>100</v>
      </c>
    </row>
    <row r="265" spans="1:8" ht="15.75" customHeight="1">
      <c r="A265" s="68"/>
      <c r="B265" s="42"/>
      <c r="C265" s="42" t="s">
        <v>239</v>
      </c>
      <c r="D265" s="42" t="s">
        <v>240</v>
      </c>
      <c r="E265" s="42"/>
      <c r="F265" s="42"/>
      <c r="G265" s="38">
        <f>G266</f>
        <v>200</v>
      </c>
      <c r="H265" s="38">
        <f>H266</f>
        <v>200</v>
      </c>
    </row>
    <row r="266" spans="1:8" ht="15.75" customHeight="1">
      <c r="A266" s="68"/>
      <c r="B266" s="42"/>
      <c r="C266" s="42"/>
      <c r="D266" s="42"/>
      <c r="E266" s="70" t="s">
        <v>241</v>
      </c>
      <c r="F266" s="42"/>
      <c r="G266" s="38">
        <v>200</v>
      </c>
      <c r="H266" s="38">
        <v>200</v>
      </c>
    </row>
    <row r="267" spans="1:8" ht="15.75" customHeight="1">
      <c r="A267" s="74"/>
      <c r="B267" s="65" t="s">
        <v>242</v>
      </c>
      <c r="C267" s="75"/>
      <c r="D267" s="65" t="s">
        <v>243</v>
      </c>
      <c r="E267" s="75"/>
      <c r="F267" s="42"/>
      <c r="G267" s="45">
        <f>G268+G272+G273</f>
        <v>9400</v>
      </c>
      <c r="H267" s="45">
        <f>H268+H272+H273</f>
        <v>9150</v>
      </c>
    </row>
    <row r="268" spans="1:8" ht="15.75" customHeight="1">
      <c r="A268" s="68"/>
      <c r="B268" s="42"/>
      <c r="C268" s="42" t="s">
        <v>244</v>
      </c>
      <c r="D268" s="42" t="s">
        <v>245</v>
      </c>
      <c r="E268" s="42"/>
      <c r="F268" s="42"/>
      <c r="G268" s="38">
        <f>SUM(G269:G271)</f>
        <v>1700</v>
      </c>
      <c r="H268" s="38">
        <f>SUM(H269:H271)</f>
        <v>1700</v>
      </c>
    </row>
    <row r="269" spans="1:8" ht="15.75" customHeight="1">
      <c r="A269" s="68"/>
      <c r="B269" s="42"/>
      <c r="C269" s="42"/>
      <c r="D269" s="42"/>
      <c r="E269" s="70" t="s">
        <v>246</v>
      </c>
      <c r="F269" s="42"/>
      <c r="G269" s="38">
        <v>500</v>
      </c>
      <c r="H269" s="38">
        <v>500</v>
      </c>
    </row>
    <row r="270" spans="1:8" ht="15.75" customHeight="1">
      <c r="A270" s="68"/>
      <c r="B270" s="42"/>
      <c r="C270" s="42"/>
      <c r="D270" s="42"/>
      <c r="E270" s="70" t="s">
        <v>247</v>
      </c>
      <c r="F270" s="42"/>
      <c r="G270" s="38">
        <v>100</v>
      </c>
      <c r="H270" s="38">
        <v>100</v>
      </c>
    </row>
    <row r="271" spans="1:8" ht="15.75" customHeight="1">
      <c r="A271" s="68"/>
      <c r="B271" s="42"/>
      <c r="C271" s="42"/>
      <c r="D271" s="42"/>
      <c r="E271" s="70" t="s">
        <v>248</v>
      </c>
      <c r="F271" s="42"/>
      <c r="G271" s="38">
        <v>1100</v>
      </c>
      <c r="H271" s="38">
        <v>1100</v>
      </c>
    </row>
    <row r="272" spans="1:8" ht="15.75" customHeight="1">
      <c r="A272" s="68"/>
      <c r="B272" s="42"/>
      <c r="C272" s="42" t="s">
        <v>251</v>
      </c>
      <c r="D272" s="42" t="s">
        <v>252</v>
      </c>
      <c r="E272" s="42"/>
      <c r="F272" s="42"/>
      <c r="G272" s="38">
        <v>2000</v>
      </c>
      <c r="H272" s="38">
        <v>2000</v>
      </c>
    </row>
    <row r="273" spans="1:8" ht="15.75" customHeight="1">
      <c r="A273" s="68"/>
      <c r="B273" s="42"/>
      <c r="C273" s="42" t="s">
        <v>253</v>
      </c>
      <c r="D273" s="42" t="s">
        <v>254</v>
      </c>
      <c r="E273" s="42"/>
      <c r="F273" s="42"/>
      <c r="G273" s="38">
        <f>SUM(G274:G276)</f>
        <v>5700</v>
      </c>
      <c r="H273" s="38">
        <f>SUM(H274:H276)</f>
        <v>5450</v>
      </c>
    </row>
    <row r="274" spans="1:8" ht="15.75" customHeight="1">
      <c r="A274" s="68"/>
      <c r="B274" s="42"/>
      <c r="C274" s="42"/>
      <c r="D274" s="42"/>
      <c r="E274" s="70" t="s">
        <v>295</v>
      </c>
      <c r="F274" s="42"/>
      <c r="G274" s="38">
        <v>1200</v>
      </c>
      <c r="H274" s="38">
        <v>1200</v>
      </c>
    </row>
    <row r="275" spans="1:8" ht="15.75" customHeight="1">
      <c r="A275" s="68"/>
      <c r="B275" s="42"/>
      <c r="C275" s="42"/>
      <c r="D275" s="42"/>
      <c r="E275" s="70" t="s">
        <v>332</v>
      </c>
      <c r="F275" s="42"/>
      <c r="G275" s="38">
        <v>1000</v>
      </c>
      <c r="H275" s="38">
        <v>1000</v>
      </c>
    </row>
    <row r="276" spans="1:8" ht="15.75" customHeight="1">
      <c r="A276" s="68"/>
      <c r="B276" s="42"/>
      <c r="C276" s="42"/>
      <c r="D276" s="42"/>
      <c r="E276" s="70" t="s">
        <v>256</v>
      </c>
      <c r="F276" s="42"/>
      <c r="G276" s="38">
        <v>3500</v>
      </c>
      <c r="H276" s="38">
        <v>3250</v>
      </c>
    </row>
    <row r="277" spans="1:8" ht="15.75" customHeight="1">
      <c r="A277" s="74"/>
      <c r="B277" s="65" t="s">
        <v>266</v>
      </c>
      <c r="C277" s="75"/>
      <c r="D277" s="65" t="s">
        <v>267</v>
      </c>
      <c r="E277" s="75"/>
      <c r="F277" s="42"/>
      <c r="G277" s="45">
        <f>SUM(G278)</f>
        <v>3800</v>
      </c>
      <c r="H277" s="45">
        <f>SUM(H278)</f>
        <v>3800</v>
      </c>
    </row>
    <row r="278" spans="1:8" ht="15.75" customHeight="1">
      <c r="A278" s="68"/>
      <c r="B278" s="42"/>
      <c r="C278" s="42" t="s">
        <v>268</v>
      </c>
      <c r="D278" s="42" t="s">
        <v>269</v>
      </c>
      <c r="E278" s="42"/>
      <c r="F278" s="42"/>
      <c r="G278" s="38">
        <v>3800</v>
      </c>
      <c r="H278" s="38">
        <v>3800</v>
      </c>
    </row>
    <row r="279" spans="1:8" ht="15.75" customHeight="1">
      <c r="A279" s="94"/>
      <c r="B279" s="42"/>
      <c r="C279" s="42"/>
      <c r="D279" s="42"/>
      <c r="E279" s="42"/>
      <c r="F279" s="42"/>
      <c r="G279" s="38"/>
      <c r="H279" s="38"/>
    </row>
    <row r="280" spans="1:8" ht="15.75" customHeight="1">
      <c r="A280" s="80" t="s">
        <v>38</v>
      </c>
      <c r="B280" s="42"/>
      <c r="C280" s="65" t="s">
        <v>39</v>
      </c>
      <c r="D280" s="42"/>
      <c r="E280" s="42"/>
      <c r="F280" s="42"/>
      <c r="G280" s="45">
        <f>SUM(G281:G283)</f>
        <v>42512</v>
      </c>
      <c r="H280" s="45">
        <f>SUM(H281:H283)</f>
        <v>42512</v>
      </c>
    </row>
    <row r="281" spans="1:8" ht="15.75" customHeight="1">
      <c r="A281" s="68"/>
      <c r="B281" s="42" t="s">
        <v>333</v>
      </c>
      <c r="C281" s="42"/>
      <c r="D281" s="42" t="s">
        <v>334</v>
      </c>
      <c r="E281" s="42"/>
      <c r="F281" s="42"/>
      <c r="G281" s="38">
        <v>400</v>
      </c>
      <c r="H281" s="38">
        <v>400</v>
      </c>
    </row>
    <row r="282" spans="1:8" ht="15.75" customHeight="1">
      <c r="A282" s="68"/>
      <c r="B282" s="42" t="s">
        <v>301</v>
      </c>
      <c r="C282" s="42"/>
      <c r="D282" s="42" t="s">
        <v>302</v>
      </c>
      <c r="E282" s="42"/>
      <c r="F282" s="42"/>
      <c r="G282" s="38">
        <v>34137</v>
      </c>
      <c r="H282" s="38">
        <v>34137</v>
      </c>
    </row>
    <row r="283" spans="1:8" ht="15.75" customHeight="1">
      <c r="A283" s="68"/>
      <c r="B283" s="42" t="s">
        <v>303</v>
      </c>
      <c r="C283" s="42"/>
      <c r="D283" s="42" t="s">
        <v>304</v>
      </c>
      <c r="E283" s="42"/>
      <c r="F283" s="42"/>
      <c r="G283" s="38">
        <v>7975</v>
      </c>
      <c r="H283" s="38">
        <v>7975</v>
      </c>
    </row>
    <row r="284" spans="1:8" ht="15.75" customHeight="1">
      <c r="A284" s="68"/>
      <c r="B284" s="42"/>
      <c r="C284" s="42"/>
      <c r="D284" s="42"/>
      <c r="E284" s="42"/>
      <c r="F284" s="42"/>
      <c r="G284" s="38"/>
      <c r="H284" s="38"/>
    </row>
    <row r="285" spans="1:8" ht="15.75" customHeight="1">
      <c r="A285" s="28" t="s">
        <v>40</v>
      </c>
      <c r="B285" s="29"/>
      <c r="C285" s="28" t="s">
        <v>41</v>
      </c>
      <c r="D285" s="29"/>
      <c r="E285" s="29"/>
      <c r="F285" s="42"/>
      <c r="G285" s="45">
        <f>SUM(G286:G287)</f>
        <v>53624</v>
      </c>
      <c r="H285" s="45">
        <f>SUM(H286:H287)</f>
        <v>53624</v>
      </c>
    </row>
    <row r="286" spans="1:8" ht="15.75" customHeight="1">
      <c r="A286" s="29"/>
      <c r="B286" s="29" t="s">
        <v>309</v>
      </c>
      <c r="C286" s="29"/>
      <c r="D286" s="29" t="s">
        <v>310</v>
      </c>
      <c r="E286" s="29"/>
      <c r="F286" s="42"/>
      <c r="G286" s="38">
        <v>42224</v>
      </c>
      <c r="H286" s="38">
        <v>42224</v>
      </c>
    </row>
    <row r="287" spans="1:8" ht="15.75" customHeight="1">
      <c r="A287" s="29"/>
      <c r="B287" s="29" t="s">
        <v>311</v>
      </c>
      <c r="C287" s="29"/>
      <c r="D287" s="29" t="s">
        <v>312</v>
      </c>
      <c r="E287" s="29"/>
      <c r="F287" s="42"/>
      <c r="G287" s="38">
        <v>11400</v>
      </c>
      <c r="H287" s="38">
        <v>11400</v>
      </c>
    </row>
    <row r="288" spans="1:8" ht="15.75" customHeight="1">
      <c r="A288" s="68"/>
      <c r="B288" s="42"/>
      <c r="C288" s="42"/>
      <c r="D288" s="42"/>
      <c r="E288" s="42"/>
      <c r="F288" s="42"/>
      <c r="G288" s="38"/>
      <c r="H288" s="38"/>
    </row>
    <row r="289" spans="1:8" ht="15.75" customHeight="1">
      <c r="A289" s="10" t="s">
        <v>335</v>
      </c>
      <c r="B289" s="17"/>
      <c r="C289" s="17"/>
      <c r="D289" s="17"/>
      <c r="E289" s="17"/>
      <c r="F289" s="17"/>
      <c r="G289" s="36">
        <f>G290+G308</f>
        <v>3366</v>
      </c>
      <c r="H289" s="36">
        <f>H290+H308</f>
        <v>3366</v>
      </c>
    </row>
    <row r="290" spans="1:8" ht="15.75" customHeight="1">
      <c r="A290" s="32" t="s">
        <v>31</v>
      </c>
      <c r="B290" s="65"/>
      <c r="C290" s="65" t="s">
        <v>32</v>
      </c>
      <c r="D290" s="65"/>
      <c r="E290" s="65"/>
      <c r="F290" s="42"/>
      <c r="G290" s="45">
        <f>G294+G297+G306+G291</f>
        <v>1120</v>
      </c>
      <c r="H290" s="45">
        <f>H294+H297+H306+H291</f>
        <v>1120</v>
      </c>
    </row>
    <row r="291" spans="1:8" ht="15.75" customHeight="1">
      <c r="A291" s="32"/>
      <c r="B291" s="95"/>
      <c r="C291" s="70"/>
      <c r="D291" s="65" t="s">
        <v>222</v>
      </c>
      <c r="E291" s="74"/>
      <c r="F291" s="42"/>
      <c r="G291" s="45">
        <f>G292</f>
        <v>50</v>
      </c>
      <c r="H291" s="45">
        <f>H292</f>
        <v>50</v>
      </c>
    </row>
    <row r="292" spans="1:8" ht="15.75" customHeight="1">
      <c r="A292" s="32"/>
      <c r="B292" s="65"/>
      <c r="C292" s="42" t="s">
        <v>223</v>
      </c>
      <c r="D292" s="42" t="s">
        <v>224</v>
      </c>
      <c r="E292" s="74"/>
      <c r="F292" s="42"/>
      <c r="G292" s="38">
        <f>G293</f>
        <v>50</v>
      </c>
      <c r="H292" s="38">
        <f>H293</f>
        <v>50</v>
      </c>
    </row>
    <row r="293" spans="1:8" ht="15.75" customHeight="1">
      <c r="A293" s="32"/>
      <c r="B293" s="65"/>
      <c r="C293" s="42"/>
      <c r="D293" s="42"/>
      <c r="E293" s="74" t="s">
        <v>225</v>
      </c>
      <c r="F293" s="42"/>
      <c r="G293" s="38">
        <v>50</v>
      </c>
      <c r="H293" s="38">
        <v>50</v>
      </c>
    </row>
    <row r="294" spans="1:8" ht="15.75" customHeight="1">
      <c r="A294" s="74"/>
      <c r="B294" s="65" t="s">
        <v>232</v>
      </c>
      <c r="C294" s="75"/>
      <c r="D294" s="65" t="s">
        <v>233</v>
      </c>
      <c r="E294" s="75"/>
      <c r="F294" s="42"/>
      <c r="G294" s="45">
        <f>SUM(G295)</f>
        <v>120</v>
      </c>
      <c r="H294" s="45">
        <f>SUM(H295)</f>
        <v>120</v>
      </c>
    </row>
    <row r="295" spans="1:8" ht="15.75" customHeight="1">
      <c r="A295" s="68"/>
      <c r="B295" s="42"/>
      <c r="C295" s="42" t="s">
        <v>239</v>
      </c>
      <c r="D295" s="42" t="s">
        <v>240</v>
      </c>
      <c r="E295" s="42"/>
      <c r="F295" s="42"/>
      <c r="G295" s="38">
        <f>SUM(G296)</f>
        <v>120</v>
      </c>
      <c r="H295" s="38">
        <f>SUM(H296)</f>
        <v>120</v>
      </c>
    </row>
    <row r="296" spans="1:8" ht="15.75" customHeight="1">
      <c r="A296" s="68"/>
      <c r="B296" s="42"/>
      <c r="C296" s="42"/>
      <c r="D296" s="42"/>
      <c r="E296" s="70" t="s">
        <v>241</v>
      </c>
      <c r="F296" s="42"/>
      <c r="G296" s="38">
        <v>120</v>
      </c>
      <c r="H296" s="38">
        <v>120</v>
      </c>
    </row>
    <row r="297" spans="1:8" ht="15.75" customHeight="1">
      <c r="A297" s="74"/>
      <c r="B297" s="65" t="s">
        <v>242</v>
      </c>
      <c r="C297" s="75"/>
      <c r="D297" s="65" t="s">
        <v>243</v>
      </c>
      <c r="E297" s="75"/>
      <c r="F297" s="42"/>
      <c r="G297" s="45">
        <f>G298+G302+G303</f>
        <v>750</v>
      </c>
      <c r="H297" s="45">
        <f>H298+H302+H303</f>
        <v>750</v>
      </c>
    </row>
    <row r="298" spans="1:8" ht="15.75" customHeight="1">
      <c r="A298" s="68"/>
      <c r="B298" s="42"/>
      <c r="C298" s="42" t="s">
        <v>244</v>
      </c>
      <c r="D298" s="42" t="s">
        <v>245</v>
      </c>
      <c r="E298" s="42"/>
      <c r="F298" s="42"/>
      <c r="G298" s="38">
        <f>SUM(G299:G301)</f>
        <v>560</v>
      </c>
      <c r="H298" s="38">
        <f>SUM(H299:H301)</f>
        <v>560</v>
      </c>
    </row>
    <row r="299" spans="1:8" ht="15.75" customHeight="1">
      <c r="A299" s="68"/>
      <c r="B299" s="42"/>
      <c r="C299" s="42"/>
      <c r="D299" s="42"/>
      <c r="E299" s="70" t="s">
        <v>246</v>
      </c>
      <c r="F299" s="42"/>
      <c r="G299" s="38">
        <v>200</v>
      </c>
      <c r="H299" s="38">
        <v>200</v>
      </c>
    </row>
    <row r="300" spans="1:8" ht="15.75" customHeight="1">
      <c r="A300" s="68"/>
      <c r="B300" s="42"/>
      <c r="C300" s="42"/>
      <c r="D300" s="42"/>
      <c r="E300" s="70" t="s">
        <v>247</v>
      </c>
      <c r="F300" s="42"/>
      <c r="G300" s="38">
        <v>300</v>
      </c>
      <c r="H300" s="38">
        <v>300</v>
      </c>
    </row>
    <row r="301" spans="1:8" ht="15.75" customHeight="1">
      <c r="A301" s="68"/>
      <c r="B301" s="42"/>
      <c r="C301" s="42"/>
      <c r="D301" s="42"/>
      <c r="E301" s="70" t="s">
        <v>248</v>
      </c>
      <c r="F301" s="42"/>
      <c r="G301" s="38">
        <v>60</v>
      </c>
      <c r="H301" s="38">
        <v>60</v>
      </c>
    </row>
    <row r="302" spans="1:8" ht="15.75" customHeight="1">
      <c r="A302" s="68"/>
      <c r="B302" s="42"/>
      <c r="C302" s="42" t="s">
        <v>251</v>
      </c>
      <c r="D302" s="42" t="s">
        <v>252</v>
      </c>
      <c r="E302" s="42"/>
      <c r="F302" s="42"/>
      <c r="G302" s="38">
        <v>150</v>
      </c>
      <c r="H302" s="38">
        <v>150</v>
      </c>
    </row>
    <row r="303" spans="1:8" ht="15.75" customHeight="1">
      <c r="A303" s="68"/>
      <c r="B303" s="42"/>
      <c r="C303" s="42" t="s">
        <v>253</v>
      </c>
      <c r="D303" s="42" t="s">
        <v>254</v>
      </c>
      <c r="E303" s="42"/>
      <c r="F303" s="42"/>
      <c r="G303" s="38">
        <f>SUM(G304:G305)</f>
        <v>40</v>
      </c>
      <c r="H303" s="38">
        <f>SUM(H304:H305)</f>
        <v>40</v>
      </c>
    </row>
    <row r="304" spans="1:8" ht="15.75" customHeight="1">
      <c r="A304" s="68"/>
      <c r="B304" s="42"/>
      <c r="C304" s="42"/>
      <c r="D304" s="42"/>
      <c r="E304" s="70" t="s">
        <v>295</v>
      </c>
      <c r="F304" s="42"/>
      <c r="G304" s="38">
        <v>20</v>
      </c>
      <c r="H304" s="38">
        <v>20</v>
      </c>
    </row>
    <row r="305" spans="1:8" ht="15.75" customHeight="1">
      <c r="A305" s="68"/>
      <c r="B305" s="42"/>
      <c r="C305" s="42"/>
      <c r="D305" s="42"/>
      <c r="E305" s="70" t="s">
        <v>256</v>
      </c>
      <c r="F305" s="42"/>
      <c r="G305" s="38">
        <v>20</v>
      </c>
      <c r="H305" s="38">
        <v>20</v>
      </c>
    </row>
    <row r="306" spans="1:8" ht="15.75" customHeight="1">
      <c r="A306" s="74"/>
      <c r="B306" s="65" t="s">
        <v>266</v>
      </c>
      <c r="C306" s="75"/>
      <c r="D306" s="65" t="s">
        <v>267</v>
      </c>
      <c r="E306" s="75"/>
      <c r="F306" s="42"/>
      <c r="G306" s="45">
        <f>SUM(G307)</f>
        <v>200</v>
      </c>
      <c r="H306" s="45">
        <f>SUM(H307)</f>
        <v>200</v>
      </c>
    </row>
    <row r="307" spans="1:8" ht="15.75" customHeight="1">
      <c r="A307" s="68"/>
      <c r="B307" s="42"/>
      <c r="C307" s="42" t="s">
        <v>268</v>
      </c>
      <c r="D307" s="42" t="s">
        <v>269</v>
      </c>
      <c r="E307" s="42"/>
      <c r="F307" s="42"/>
      <c r="G307" s="38">
        <v>200</v>
      </c>
      <c r="H307" s="38">
        <v>200</v>
      </c>
    </row>
    <row r="308" spans="1:8" ht="15.75" customHeight="1">
      <c r="A308" s="32" t="s">
        <v>35</v>
      </c>
      <c r="B308" s="65"/>
      <c r="C308" s="65" t="s">
        <v>36</v>
      </c>
      <c r="D308" s="65"/>
      <c r="E308" s="65"/>
      <c r="F308" s="42"/>
      <c r="G308" s="45">
        <f>SUM(G309)</f>
        <v>2246</v>
      </c>
      <c r="H308" s="45">
        <f>SUM(H309)</f>
        <v>2246</v>
      </c>
    </row>
    <row r="309" spans="1:8" ht="15.75" customHeight="1">
      <c r="A309" s="68"/>
      <c r="B309" s="42"/>
      <c r="C309" s="42" t="s">
        <v>336</v>
      </c>
      <c r="D309" s="42" t="s">
        <v>278</v>
      </c>
      <c r="E309" s="42"/>
      <c r="F309" s="42"/>
      <c r="G309" s="38">
        <v>2246</v>
      </c>
      <c r="H309" s="38">
        <v>2246</v>
      </c>
    </row>
    <row r="310" spans="1:8" ht="15.75" customHeight="1">
      <c r="A310" s="68"/>
      <c r="B310" s="42"/>
      <c r="C310" s="42"/>
      <c r="D310" s="42"/>
      <c r="E310" s="42"/>
      <c r="F310" s="42"/>
      <c r="G310" s="38"/>
      <c r="H310" s="38"/>
    </row>
    <row r="311" spans="1:8" ht="15.75" customHeight="1">
      <c r="A311" s="10" t="s">
        <v>337</v>
      </c>
      <c r="B311" s="17"/>
      <c r="C311" s="17"/>
      <c r="D311" s="17"/>
      <c r="E311" s="17"/>
      <c r="F311" s="17"/>
      <c r="G311" s="36">
        <f>SUM(G312)</f>
        <v>832</v>
      </c>
      <c r="H311" s="36">
        <f>SUM(H312)</f>
        <v>832</v>
      </c>
    </row>
    <row r="312" spans="1:8" ht="15.75" customHeight="1">
      <c r="A312" s="32" t="s">
        <v>35</v>
      </c>
      <c r="B312" s="65"/>
      <c r="C312" s="65" t="s">
        <v>36</v>
      </c>
      <c r="D312" s="65"/>
      <c r="E312" s="65"/>
      <c r="F312" s="42"/>
      <c r="G312" s="38">
        <f>G313</f>
        <v>832</v>
      </c>
      <c r="H312" s="38">
        <f>H313</f>
        <v>832</v>
      </c>
    </row>
    <row r="313" spans="1:8" ht="15.75" customHeight="1">
      <c r="A313" s="68"/>
      <c r="B313" s="42"/>
      <c r="C313" s="42" t="s">
        <v>272</v>
      </c>
      <c r="D313" s="42" t="s">
        <v>273</v>
      </c>
      <c r="E313" s="42"/>
      <c r="F313" s="42"/>
      <c r="G313" s="38">
        <v>832</v>
      </c>
      <c r="H313" s="38">
        <v>832</v>
      </c>
    </row>
    <row r="314" spans="1:8" ht="15.75" customHeight="1">
      <c r="A314" s="68"/>
      <c r="B314" s="42"/>
      <c r="C314" s="42"/>
      <c r="D314" s="42"/>
      <c r="E314" s="42"/>
      <c r="F314" s="42"/>
      <c r="G314" s="38"/>
      <c r="H314" s="38"/>
    </row>
    <row r="315" spans="1:8" ht="15.75" customHeight="1">
      <c r="A315" s="68"/>
      <c r="B315" s="42"/>
      <c r="C315" s="42"/>
      <c r="D315" s="42"/>
      <c r="E315" s="42"/>
      <c r="F315" s="42"/>
      <c r="G315" s="38"/>
      <c r="H315" s="38"/>
    </row>
    <row r="316" spans="1:8" ht="15.75" customHeight="1">
      <c r="A316" s="10" t="s">
        <v>132</v>
      </c>
      <c r="B316" s="17"/>
      <c r="C316" s="17"/>
      <c r="D316" s="17"/>
      <c r="E316" s="17"/>
      <c r="F316" s="17"/>
      <c r="G316" s="36">
        <f>G317+G331</f>
        <v>3200</v>
      </c>
      <c r="H316" s="36">
        <f>H317+H331</f>
        <v>3200</v>
      </c>
    </row>
    <row r="317" spans="1:8" ht="15.75" customHeight="1">
      <c r="A317" s="32" t="s">
        <v>31</v>
      </c>
      <c r="B317" s="65"/>
      <c r="C317" s="65" t="s">
        <v>32</v>
      </c>
      <c r="D317" s="65"/>
      <c r="E317" s="65"/>
      <c r="F317" s="42"/>
      <c r="G317" s="45">
        <f>G321+G329+G318</f>
        <v>700</v>
      </c>
      <c r="H317" s="45">
        <f>H321+H329+H318</f>
        <v>700</v>
      </c>
    </row>
    <row r="318" spans="1:8" ht="15.75" customHeight="1">
      <c r="A318" s="74"/>
      <c r="B318" s="65" t="s">
        <v>232</v>
      </c>
      <c r="C318" s="75"/>
      <c r="D318" s="65" t="s">
        <v>233</v>
      </c>
      <c r="E318" s="75"/>
      <c r="F318" s="42"/>
      <c r="G318" s="45">
        <f>G319</f>
        <v>20</v>
      </c>
      <c r="H318" s="45">
        <f>H319</f>
        <v>20</v>
      </c>
    </row>
    <row r="319" spans="1:8" ht="15.75" customHeight="1">
      <c r="A319" s="68"/>
      <c r="B319" s="42"/>
      <c r="C319" s="42" t="s">
        <v>239</v>
      </c>
      <c r="D319" s="42" t="s">
        <v>240</v>
      </c>
      <c r="E319" s="42"/>
      <c r="F319" s="42"/>
      <c r="G319" s="38">
        <f>G320</f>
        <v>20</v>
      </c>
      <c r="H319" s="38">
        <f>H320</f>
        <v>20</v>
      </c>
    </row>
    <row r="320" spans="1:8" ht="15.75" customHeight="1">
      <c r="A320" s="68"/>
      <c r="B320" s="42"/>
      <c r="C320" s="42"/>
      <c r="D320" s="42"/>
      <c r="E320" s="70" t="s">
        <v>241</v>
      </c>
      <c r="F320" s="42"/>
      <c r="G320" s="38">
        <v>20</v>
      </c>
      <c r="H320" s="38">
        <v>20</v>
      </c>
    </row>
    <row r="321" spans="1:8" ht="15.75" customHeight="1">
      <c r="A321" s="74"/>
      <c r="B321" s="65" t="s">
        <v>242</v>
      </c>
      <c r="C321" s="75"/>
      <c r="D321" s="65" t="s">
        <v>243</v>
      </c>
      <c r="E321" s="75"/>
      <c r="F321" s="42"/>
      <c r="G321" s="45">
        <f>G322+G326+G327</f>
        <v>480</v>
      </c>
      <c r="H321" s="45">
        <f>H322+H326+H327</f>
        <v>480</v>
      </c>
    </row>
    <row r="322" spans="1:8" ht="15.75" customHeight="1">
      <c r="A322" s="68"/>
      <c r="B322" s="42"/>
      <c r="C322" s="42" t="s">
        <v>244</v>
      </c>
      <c r="D322" s="42" t="s">
        <v>245</v>
      </c>
      <c r="E322" s="42"/>
      <c r="F322" s="42"/>
      <c r="G322" s="38">
        <f>SUM(G323:G325)</f>
        <v>380</v>
      </c>
      <c r="H322" s="38">
        <f>SUM(H323:H325)</f>
        <v>380</v>
      </c>
    </row>
    <row r="323" spans="1:8" ht="15.75" customHeight="1">
      <c r="A323" s="68"/>
      <c r="B323" s="42"/>
      <c r="C323" s="42"/>
      <c r="D323" s="42"/>
      <c r="E323" s="70" t="s">
        <v>246</v>
      </c>
      <c r="F323" s="42"/>
      <c r="G323" s="38">
        <v>100</v>
      </c>
      <c r="H323" s="38">
        <v>100</v>
      </c>
    </row>
    <row r="324" spans="1:8" ht="15.75" customHeight="1">
      <c r="A324" s="68"/>
      <c r="B324" s="42"/>
      <c r="C324" s="42"/>
      <c r="D324" s="42"/>
      <c r="E324" s="70" t="s">
        <v>247</v>
      </c>
      <c r="F324" s="42"/>
      <c r="G324" s="38">
        <v>200</v>
      </c>
      <c r="H324" s="38">
        <v>200</v>
      </c>
    </row>
    <row r="325" spans="1:8" ht="15.75" customHeight="1">
      <c r="A325" s="68"/>
      <c r="B325" s="42"/>
      <c r="C325" s="42"/>
      <c r="D325" s="42"/>
      <c r="E325" s="70" t="s">
        <v>248</v>
      </c>
      <c r="F325" s="42"/>
      <c r="G325" s="38">
        <v>80</v>
      </c>
      <c r="H325" s="38">
        <v>80</v>
      </c>
    </row>
    <row r="326" spans="1:8" ht="15.75" customHeight="1">
      <c r="A326" s="68"/>
      <c r="B326" s="42"/>
      <c r="C326" s="42" t="s">
        <v>251</v>
      </c>
      <c r="D326" s="42" t="s">
        <v>252</v>
      </c>
      <c r="E326" s="42"/>
      <c r="F326" s="42"/>
      <c r="G326" s="38">
        <v>50</v>
      </c>
      <c r="H326" s="38">
        <v>50</v>
      </c>
    </row>
    <row r="327" spans="1:8" ht="15.75" customHeight="1">
      <c r="A327" s="68"/>
      <c r="B327" s="42"/>
      <c r="C327" s="42" t="s">
        <v>253</v>
      </c>
      <c r="D327" s="42" t="s">
        <v>254</v>
      </c>
      <c r="E327" s="42"/>
      <c r="F327" s="42"/>
      <c r="G327" s="38">
        <f>SUM(G328)</f>
        <v>50</v>
      </c>
      <c r="H327" s="38">
        <f>SUM(H328)</f>
        <v>50</v>
      </c>
    </row>
    <row r="328" spans="1:8" ht="15.75" customHeight="1">
      <c r="A328" s="68"/>
      <c r="B328" s="42"/>
      <c r="C328" s="42"/>
      <c r="D328" s="42"/>
      <c r="E328" s="70" t="s">
        <v>256</v>
      </c>
      <c r="F328" s="42"/>
      <c r="G328" s="38">
        <v>50</v>
      </c>
      <c r="H328" s="38">
        <v>50</v>
      </c>
    </row>
    <row r="329" spans="1:8" ht="15.75" customHeight="1">
      <c r="A329" s="74"/>
      <c r="B329" s="65" t="s">
        <v>266</v>
      </c>
      <c r="C329" s="75"/>
      <c r="D329" s="65" t="s">
        <v>267</v>
      </c>
      <c r="E329" s="75"/>
      <c r="F329" s="42"/>
      <c r="G329" s="45">
        <f>SUM(G330)</f>
        <v>200</v>
      </c>
      <c r="H329" s="45">
        <f>SUM(H330)</f>
        <v>200</v>
      </c>
    </row>
    <row r="330" spans="1:8" ht="15.75" customHeight="1">
      <c r="A330" s="68"/>
      <c r="B330" s="42"/>
      <c r="C330" s="42" t="s">
        <v>268</v>
      </c>
      <c r="D330" s="42" t="s">
        <v>269</v>
      </c>
      <c r="E330" s="42"/>
      <c r="F330" s="42"/>
      <c r="G330" s="38">
        <v>200</v>
      </c>
      <c r="H330" s="38">
        <v>200</v>
      </c>
    </row>
    <row r="331" spans="1:8" ht="15.75" customHeight="1">
      <c r="A331" s="32" t="s">
        <v>35</v>
      </c>
      <c r="B331" s="65"/>
      <c r="C331" s="65" t="s">
        <v>36</v>
      </c>
      <c r="D331" s="65"/>
      <c r="E331" s="65"/>
      <c r="F331" s="42"/>
      <c r="G331" s="45">
        <f>SUM(G332)</f>
        <v>2500</v>
      </c>
      <c r="H331" s="45">
        <f>SUM(H332)</f>
        <v>2500</v>
      </c>
    </row>
    <row r="332" spans="1:8" ht="15.75" customHeight="1">
      <c r="A332" s="68"/>
      <c r="B332" s="42"/>
      <c r="C332" s="42" t="s">
        <v>336</v>
      </c>
      <c r="D332" s="42" t="s">
        <v>278</v>
      </c>
      <c r="E332" s="42"/>
      <c r="F332" s="42"/>
      <c r="G332" s="38">
        <v>2500</v>
      </c>
      <c r="H332" s="38">
        <v>2500</v>
      </c>
    </row>
    <row r="333" spans="1:8" ht="15.75" customHeight="1">
      <c r="A333" s="68"/>
      <c r="B333" s="42"/>
      <c r="C333" s="42"/>
      <c r="D333" s="42"/>
      <c r="E333" s="42"/>
      <c r="F333" s="42"/>
      <c r="G333" s="38"/>
      <c r="H333" s="38"/>
    </row>
    <row r="334" spans="1:8" ht="15.75" customHeight="1">
      <c r="A334" s="10" t="s">
        <v>133</v>
      </c>
      <c r="B334" s="17"/>
      <c r="C334" s="17"/>
      <c r="D334" s="17"/>
      <c r="E334" s="17"/>
      <c r="F334" s="85">
        <v>1.25</v>
      </c>
      <c r="G334" s="36">
        <f>G335+G341+G346</f>
        <v>5199</v>
      </c>
      <c r="H334" s="36">
        <f>H335+H341+H346</f>
        <v>5241</v>
      </c>
    </row>
    <row r="335" spans="1:8" ht="15.75" customHeight="1">
      <c r="A335" s="32" t="s">
        <v>27</v>
      </c>
      <c r="B335" s="65"/>
      <c r="C335" s="65" t="s">
        <v>200</v>
      </c>
      <c r="D335" s="65"/>
      <c r="E335" s="65"/>
      <c r="F335" s="42"/>
      <c r="G335" s="45">
        <f>SUM(G336)</f>
        <v>3135</v>
      </c>
      <c r="H335" s="45">
        <f>SUM(H336)</f>
        <v>3168</v>
      </c>
    </row>
    <row r="336" spans="1:8" ht="15.75" customHeight="1">
      <c r="A336" s="68"/>
      <c r="B336" s="65" t="s">
        <v>201</v>
      </c>
      <c r="C336" s="65"/>
      <c r="D336" s="65" t="s">
        <v>202</v>
      </c>
      <c r="E336" s="65"/>
      <c r="F336" s="42"/>
      <c r="G336" s="45">
        <f>SUM(G337:G339)</f>
        <v>3135</v>
      </c>
      <c r="H336" s="45">
        <f>SUM(H337:H340)</f>
        <v>3168</v>
      </c>
    </row>
    <row r="337" spans="1:8" ht="15.75" customHeight="1">
      <c r="A337" s="29"/>
      <c r="B337" s="42"/>
      <c r="C337" s="42" t="s">
        <v>203</v>
      </c>
      <c r="D337" s="42" t="s">
        <v>204</v>
      </c>
      <c r="E337" s="42"/>
      <c r="F337" s="42"/>
      <c r="G337" s="38">
        <v>2768</v>
      </c>
      <c r="H337" s="38">
        <v>2771</v>
      </c>
    </row>
    <row r="338" spans="1:8" ht="15.75" customHeight="1">
      <c r="A338" s="68"/>
      <c r="B338" s="42"/>
      <c r="C338" s="42" t="s">
        <v>205</v>
      </c>
      <c r="D338" s="42" t="s">
        <v>206</v>
      </c>
      <c r="E338" s="42"/>
      <c r="F338" s="42"/>
      <c r="G338" s="38">
        <v>187</v>
      </c>
      <c r="H338" s="38">
        <v>187</v>
      </c>
    </row>
    <row r="339" spans="1:8" ht="15.75" customHeight="1">
      <c r="A339" s="68"/>
      <c r="B339" s="42"/>
      <c r="C339" s="42" t="s">
        <v>326</v>
      </c>
      <c r="D339" s="42" t="s">
        <v>327</v>
      </c>
      <c r="E339" s="42"/>
      <c r="F339" s="42"/>
      <c r="G339" s="38">
        <v>180</v>
      </c>
      <c r="H339" s="38">
        <v>120</v>
      </c>
    </row>
    <row r="340" spans="1:8" ht="15.75" customHeight="1">
      <c r="A340" s="68"/>
      <c r="B340" s="42"/>
      <c r="C340" s="68" t="s">
        <v>307</v>
      </c>
      <c r="D340" s="42" t="s">
        <v>202</v>
      </c>
      <c r="E340" s="42"/>
      <c r="F340" s="42"/>
      <c r="G340" s="38"/>
      <c r="H340" s="38">
        <v>90</v>
      </c>
    </row>
    <row r="341" spans="1:8" ht="15.75" customHeight="1">
      <c r="A341" s="32" t="s">
        <v>29</v>
      </c>
      <c r="B341" s="65"/>
      <c r="C341" s="65" t="s">
        <v>216</v>
      </c>
      <c r="D341" s="72"/>
      <c r="E341" s="72"/>
      <c r="F341" s="42"/>
      <c r="G341" s="45">
        <f>SUM(G342:G344)</f>
        <v>864</v>
      </c>
      <c r="H341" s="45">
        <f>SUM(H342:H344)</f>
        <v>873</v>
      </c>
    </row>
    <row r="342" spans="1:8" ht="15.75" customHeight="1">
      <c r="A342" s="68"/>
      <c r="B342" s="42"/>
      <c r="C342" s="42"/>
      <c r="D342" s="70" t="s">
        <v>217</v>
      </c>
      <c r="E342" s="42"/>
      <c r="F342" s="42"/>
      <c r="G342" s="38">
        <v>796</v>
      </c>
      <c r="H342" s="38">
        <v>805</v>
      </c>
    </row>
    <row r="343" spans="1:8" ht="15.75" customHeight="1">
      <c r="A343" s="68"/>
      <c r="B343" s="42"/>
      <c r="C343" s="42"/>
      <c r="D343" s="70" t="s">
        <v>219</v>
      </c>
      <c r="E343" s="42"/>
      <c r="F343" s="42"/>
      <c r="G343" s="38">
        <v>32</v>
      </c>
      <c r="H343" s="38">
        <v>32</v>
      </c>
    </row>
    <row r="344" spans="1:8" ht="15.75" customHeight="1">
      <c r="A344" s="68"/>
      <c r="B344" s="42"/>
      <c r="C344" s="42"/>
      <c r="D344" s="70" t="s">
        <v>220</v>
      </c>
      <c r="E344" s="42"/>
      <c r="F344" s="42"/>
      <c r="G344" s="38">
        <v>36</v>
      </c>
      <c r="H344" s="38">
        <v>36</v>
      </c>
    </row>
    <row r="345" spans="1:8" ht="15.75" customHeight="1">
      <c r="A345" s="68"/>
      <c r="B345" s="42"/>
      <c r="C345" s="42"/>
      <c r="D345" s="42"/>
      <c r="E345" s="42"/>
      <c r="F345" s="42"/>
      <c r="G345" s="38"/>
      <c r="H345" s="38"/>
    </row>
    <row r="346" spans="1:8" ht="15.75" customHeight="1">
      <c r="A346" s="32" t="s">
        <v>31</v>
      </c>
      <c r="B346" s="65"/>
      <c r="C346" s="65" t="s">
        <v>32</v>
      </c>
      <c r="D346" s="65"/>
      <c r="E346" s="65"/>
      <c r="F346" s="42"/>
      <c r="G346" s="45">
        <f>G347+G356+G361+G368+G371</f>
        <v>1200</v>
      </c>
      <c r="H346" s="45">
        <f>H347+H356+H361+H368+H371</f>
        <v>1200</v>
      </c>
    </row>
    <row r="347" spans="1:8" ht="15.75" customHeight="1">
      <c r="A347" s="74"/>
      <c r="B347" s="65" t="s">
        <v>221</v>
      </c>
      <c r="C347" s="75"/>
      <c r="D347" s="65" t="s">
        <v>222</v>
      </c>
      <c r="E347" s="76"/>
      <c r="F347" s="42"/>
      <c r="G347" s="45">
        <f>G348+G353</f>
        <v>230</v>
      </c>
      <c r="H347" s="45">
        <f>H348+H353</f>
        <v>230</v>
      </c>
    </row>
    <row r="348" spans="1:8" ht="15.75" customHeight="1">
      <c r="A348" s="68"/>
      <c r="B348" s="42"/>
      <c r="C348" s="42" t="s">
        <v>223</v>
      </c>
      <c r="D348" s="42" t="s">
        <v>224</v>
      </c>
      <c r="E348" s="74"/>
      <c r="F348" s="42"/>
      <c r="G348" s="38">
        <f>SUM(G349:G352)</f>
        <v>170</v>
      </c>
      <c r="H348" s="38">
        <f>SUM(H349:H352)</f>
        <v>170</v>
      </c>
    </row>
    <row r="349" spans="1:8" ht="15.75" customHeight="1">
      <c r="A349" s="68"/>
      <c r="B349" s="42"/>
      <c r="C349" s="42"/>
      <c r="D349" s="42"/>
      <c r="E349" s="74" t="s">
        <v>330</v>
      </c>
      <c r="F349" s="42"/>
      <c r="G349" s="38">
        <v>30</v>
      </c>
      <c r="H349" s="38">
        <v>30</v>
      </c>
    </row>
    <row r="350" spans="1:8" ht="15.75" customHeight="1">
      <c r="A350" s="68"/>
      <c r="B350" s="42"/>
      <c r="C350" s="42"/>
      <c r="D350" s="42"/>
      <c r="E350" s="74" t="s">
        <v>225</v>
      </c>
      <c r="F350" s="42"/>
      <c r="G350" s="38">
        <v>100</v>
      </c>
      <c r="H350" s="38">
        <v>100</v>
      </c>
    </row>
    <row r="351" spans="1:8" ht="15.75" customHeight="1">
      <c r="A351" s="68"/>
      <c r="B351" s="42"/>
      <c r="C351" s="42"/>
      <c r="D351" s="42"/>
      <c r="E351" s="74" t="s">
        <v>226</v>
      </c>
      <c r="F351" s="42"/>
      <c r="G351" s="38">
        <v>20</v>
      </c>
      <c r="H351" s="38">
        <v>20</v>
      </c>
    </row>
    <row r="352" spans="1:8" ht="15.75" customHeight="1">
      <c r="A352" s="68"/>
      <c r="B352" s="42"/>
      <c r="C352" s="42"/>
      <c r="D352" s="42"/>
      <c r="E352" s="74" t="s">
        <v>227</v>
      </c>
      <c r="F352" s="42"/>
      <c r="G352" s="38">
        <v>20</v>
      </c>
      <c r="H352" s="38">
        <v>20</v>
      </c>
    </row>
    <row r="353" spans="1:8" ht="15.75" customHeight="1">
      <c r="A353" s="68"/>
      <c r="B353" s="42"/>
      <c r="C353" s="42" t="s">
        <v>228</v>
      </c>
      <c r="D353" s="42" t="s">
        <v>229</v>
      </c>
      <c r="E353" s="42"/>
      <c r="F353" s="42"/>
      <c r="G353" s="38">
        <f>SUM(G354:G355)</f>
        <v>60</v>
      </c>
      <c r="H353" s="38">
        <f>SUM(H354:H355)</f>
        <v>60</v>
      </c>
    </row>
    <row r="354" spans="1:8" ht="15.75" customHeight="1">
      <c r="A354" s="32"/>
      <c r="B354" s="65"/>
      <c r="C354" s="65"/>
      <c r="D354" s="65"/>
      <c r="E354" s="70" t="s">
        <v>230</v>
      </c>
      <c r="F354" s="42"/>
      <c r="G354" s="38">
        <v>30</v>
      </c>
      <c r="H354" s="38">
        <v>30</v>
      </c>
    </row>
    <row r="355" spans="1:8" ht="15.75" customHeight="1">
      <c r="A355" s="32"/>
      <c r="B355" s="65"/>
      <c r="C355" s="65"/>
      <c r="D355" s="65"/>
      <c r="E355" s="70" t="s">
        <v>231</v>
      </c>
      <c r="F355" s="42"/>
      <c r="G355" s="38">
        <v>30</v>
      </c>
      <c r="H355" s="38">
        <v>30</v>
      </c>
    </row>
    <row r="356" spans="1:8" ht="15.75" customHeight="1">
      <c r="A356" s="74"/>
      <c r="B356" s="65" t="s">
        <v>232</v>
      </c>
      <c r="C356" s="75"/>
      <c r="D356" s="65" t="s">
        <v>233</v>
      </c>
      <c r="E356" s="75"/>
      <c r="F356" s="42"/>
      <c r="G356" s="45">
        <f>G357+G359</f>
        <v>180</v>
      </c>
      <c r="H356" s="45">
        <f>H357+H359</f>
        <v>180</v>
      </c>
    </row>
    <row r="357" spans="1:8" ht="15.75" customHeight="1">
      <c r="A357" s="68"/>
      <c r="B357" s="42"/>
      <c r="C357" s="42" t="s">
        <v>234</v>
      </c>
      <c r="D357" s="42" t="s">
        <v>235</v>
      </c>
      <c r="E357" s="42"/>
      <c r="F357" s="42"/>
      <c r="G357" s="38">
        <f>G358</f>
        <v>20</v>
      </c>
      <c r="H357" s="38">
        <f>H358</f>
        <v>20</v>
      </c>
    </row>
    <row r="358" spans="1:8" ht="15.75" customHeight="1">
      <c r="A358" s="68"/>
      <c r="B358" s="42"/>
      <c r="C358" s="42"/>
      <c r="D358" s="42"/>
      <c r="E358" s="70" t="s">
        <v>237</v>
      </c>
      <c r="F358" s="42"/>
      <c r="G358" s="38">
        <v>20</v>
      </c>
      <c r="H358" s="38">
        <v>20</v>
      </c>
    </row>
    <row r="359" spans="1:8" ht="15.75" customHeight="1">
      <c r="A359" s="68"/>
      <c r="B359" s="42"/>
      <c r="C359" s="42" t="s">
        <v>239</v>
      </c>
      <c r="D359" s="42" t="s">
        <v>240</v>
      </c>
      <c r="E359" s="42"/>
      <c r="F359" s="42"/>
      <c r="G359" s="38">
        <f>G360</f>
        <v>160</v>
      </c>
      <c r="H359" s="38">
        <f>H360</f>
        <v>160</v>
      </c>
    </row>
    <row r="360" spans="1:8" ht="15.75" customHeight="1">
      <c r="A360" s="68"/>
      <c r="B360" s="42"/>
      <c r="C360" s="42"/>
      <c r="D360" s="42"/>
      <c r="E360" s="70" t="s">
        <v>241</v>
      </c>
      <c r="F360" s="42"/>
      <c r="G360" s="38">
        <v>160</v>
      </c>
      <c r="H360" s="38">
        <v>160</v>
      </c>
    </row>
    <row r="361" spans="1:8" ht="15.75" customHeight="1">
      <c r="A361" s="74"/>
      <c r="B361" s="65" t="s">
        <v>242</v>
      </c>
      <c r="C361" s="75"/>
      <c r="D361" s="65" t="s">
        <v>243</v>
      </c>
      <c r="E361" s="75"/>
      <c r="F361" s="42"/>
      <c r="G361" s="45">
        <f>G362+G364+G365</f>
        <v>560</v>
      </c>
      <c r="H361" s="45">
        <f>H362+H364+H365</f>
        <v>560</v>
      </c>
    </row>
    <row r="362" spans="1:8" ht="15.75" customHeight="1">
      <c r="A362" s="68"/>
      <c r="B362" s="42"/>
      <c r="C362" s="42" t="s">
        <v>244</v>
      </c>
      <c r="D362" s="42" t="s">
        <v>245</v>
      </c>
      <c r="E362" s="42"/>
      <c r="F362" s="42"/>
      <c r="G362" s="38">
        <f>SUM(G363:G363)</f>
        <v>300</v>
      </c>
      <c r="H362" s="38">
        <f>SUM(H363:H363)</f>
        <v>300</v>
      </c>
    </row>
    <row r="363" spans="1:8" ht="15.75" customHeight="1">
      <c r="A363" s="68"/>
      <c r="B363" s="42"/>
      <c r="C363" s="42"/>
      <c r="D363" s="42"/>
      <c r="E363" s="70" t="s">
        <v>247</v>
      </c>
      <c r="F363" s="42"/>
      <c r="G363" s="38">
        <v>300</v>
      </c>
      <c r="H363" s="38">
        <v>300</v>
      </c>
    </row>
    <row r="364" spans="1:8" ht="15.75" customHeight="1">
      <c r="A364" s="68"/>
      <c r="B364" s="42"/>
      <c r="C364" s="42" t="s">
        <v>251</v>
      </c>
      <c r="D364" s="42" t="s">
        <v>252</v>
      </c>
      <c r="E364" s="42"/>
      <c r="F364" s="42"/>
      <c r="G364" s="38">
        <v>110</v>
      </c>
      <c r="H364" s="38">
        <v>110</v>
      </c>
    </row>
    <row r="365" spans="1:8" ht="15.75" customHeight="1">
      <c r="A365" s="68"/>
      <c r="B365" s="42"/>
      <c r="C365" s="42" t="s">
        <v>253</v>
      </c>
      <c r="D365" s="42" t="s">
        <v>254</v>
      </c>
      <c r="E365" s="42"/>
      <c r="F365" s="42"/>
      <c r="G365" s="38">
        <f>SUM(G366:G367)</f>
        <v>150</v>
      </c>
      <c r="H365" s="38">
        <f>SUM(H366:H367)</f>
        <v>150</v>
      </c>
    </row>
    <row r="366" spans="1:8" ht="15.75" customHeight="1">
      <c r="A366" s="68"/>
      <c r="B366" s="42"/>
      <c r="C366" s="42"/>
      <c r="D366" s="42"/>
      <c r="E366" s="70" t="s">
        <v>295</v>
      </c>
      <c r="F366" s="42"/>
      <c r="G366" s="38">
        <v>20</v>
      </c>
      <c r="H366" s="38">
        <v>20</v>
      </c>
    </row>
    <row r="367" spans="1:8" ht="15.75" customHeight="1">
      <c r="A367" s="68"/>
      <c r="B367" s="42"/>
      <c r="C367" s="42"/>
      <c r="D367" s="42"/>
      <c r="E367" s="70" t="s">
        <v>256</v>
      </c>
      <c r="F367" s="42"/>
      <c r="G367" s="38">
        <v>130</v>
      </c>
      <c r="H367" s="38">
        <v>130</v>
      </c>
    </row>
    <row r="368" spans="1:8" ht="15.75" customHeight="1">
      <c r="A368" s="74"/>
      <c r="B368" s="65" t="s">
        <v>258</v>
      </c>
      <c r="C368" s="75"/>
      <c r="D368" s="65" t="s">
        <v>259</v>
      </c>
      <c r="E368" s="75"/>
      <c r="F368" s="42"/>
      <c r="G368" s="45">
        <f>G369</f>
        <v>10</v>
      </c>
      <c r="H368" s="45">
        <f>H369</f>
        <v>10</v>
      </c>
    </row>
    <row r="369" spans="1:8" ht="15.75" customHeight="1">
      <c r="A369" s="68"/>
      <c r="B369" s="42"/>
      <c r="C369" s="42" t="s">
        <v>260</v>
      </c>
      <c r="D369" s="42" t="s">
        <v>261</v>
      </c>
      <c r="E369" s="42"/>
      <c r="F369" s="42"/>
      <c r="G369" s="38">
        <f>G370</f>
        <v>10</v>
      </c>
      <c r="H369" s="38">
        <f>H370</f>
        <v>10</v>
      </c>
    </row>
    <row r="370" spans="1:8" ht="15.75" customHeight="1">
      <c r="A370" s="68"/>
      <c r="B370" s="42"/>
      <c r="C370" s="42"/>
      <c r="D370" s="42"/>
      <c r="E370" s="70" t="s">
        <v>262</v>
      </c>
      <c r="F370" s="42"/>
      <c r="G370" s="38">
        <v>10</v>
      </c>
      <c r="H370" s="38">
        <v>10</v>
      </c>
    </row>
    <row r="371" spans="1:8" ht="15.75" customHeight="1">
      <c r="A371" s="74"/>
      <c r="B371" s="65" t="s">
        <v>266</v>
      </c>
      <c r="C371" s="75"/>
      <c r="D371" s="65" t="s">
        <v>267</v>
      </c>
      <c r="E371" s="75"/>
      <c r="F371" s="42"/>
      <c r="G371" s="45">
        <f>G372</f>
        <v>220</v>
      </c>
      <c r="H371" s="45">
        <f>H372</f>
        <v>220</v>
      </c>
    </row>
    <row r="372" spans="1:8" ht="15.75" customHeight="1">
      <c r="A372" s="68"/>
      <c r="B372" s="42"/>
      <c r="C372" s="42" t="s">
        <v>268</v>
      </c>
      <c r="D372" s="42" t="s">
        <v>269</v>
      </c>
      <c r="E372" s="42"/>
      <c r="F372" s="42"/>
      <c r="G372" s="38">
        <v>220</v>
      </c>
      <c r="H372" s="38">
        <v>220</v>
      </c>
    </row>
    <row r="373" spans="1:8" ht="15.75" customHeight="1">
      <c r="A373" s="10" t="s">
        <v>338</v>
      </c>
      <c r="B373" s="17"/>
      <c r="C373" s="17"/>
      <c r="D373" s="17"/>
      <c r="E373" s="17"/>
      <c r="F373" s="17"/>
      <c r="G373" s="36">
        <f>SUM(G374)</f>
        <v>550</v>
      </c>
      <c r="H373" s="36">
        <f>SUM(H374)</f>
        <v>550</v>
      </c>
    </row>
    <row r="374" spans="1:8" ht="15.75" customHeight="1">
      <c r="A374" s="32" t="s">
        <v>31</v>
      </c>
      <c r="B374" s="65"/>
      <c r="C374" s="65" t="s">
        <v>32</v>
      </c>
      <c r="D374" s="65"/>
      <c r="E374" s="65"/>
      <c r="F374" s="65"/>
      <c r="G374" s="45">
        <f>G375+G378+G385</f>
        <v>550</v>
      </c>
      <c r="H374" s="45">
        <f>H375+H378+H385</f>
        <v>550</v>
      </c>
    </row>
    <row r="375" spans="1:8" ht="15.75" customHeight="1">
      <c r="A375" s="74"/>
      <c r="B375" s="65" t="s">
        <v>221</v>
      </c>
      <c r="C375" s="75"/>
      <c r="D375" s="65" t="s">
        <v>222</v>
      </c>
      <c r="E375" s="76"/>
      <c r="F375" s="65"/>
      <c r="G375" s="38">
        <f>G376</f>
        <v>20</v>
      </c>
      <c r="H375" s="38">
        <f>H376</f>
        <v>20</v>
      </c>
    </row>
    <row r="376" spans="1:8" ht="15.75" customHeight="1">
      <c r="A376" s="68"/>
      <c r="B376" s="42"/>
      <c r="C376" s="42" t="s">
        <v>228</v>
      </c>
      <c r="D376" s="42" t="s">
        <v>229</v>
      </c>
      <c r="E376" s="42"/>
      <c r="F376" s="42"/>
      <c r="G376" s="38">
        <f>G377</f>
        <v>20</v>
      </c>
      <c r="H376" s="38">
        <f>H377</f>
        <v>20</v>
      </c>
    </row>
    <row r="377" spans="1:8" ht="15.75" customHeight="1">
      <c r="A377" s="32"/>
      <c r="B377" s="65"/>
      <c r="C377" s="65"/>
      <c r="D377" s="65"/>
      <c r="E377" s="70" t="s">
        <v>231</v>
      </c>
      <c r="F377" s="42"/>
      <c r="G377" s="38">
        <v>20</v>
      </c>
      <c r="H377" s="38">
        <v>20</v>
      </c>
    </row>
    <row r="378" spans="1:8" ht="15.75" customHeight="1">
      <c r="A378" s="74"/>
      <c r="B378" s="65" t="s">
        <v>242</v>
      </c>
      <c r="C378" s="75"/>
      <c r="D378" s="65" t="s">
        <v>243</v>
      </c>
      <c r="E378" s="75"/>
      <c r="F378" s="42"/>
      <c r="G378" s="45">
        <f>G379+G382+G383</f>
        <v>440</v>
      </c>
      <c r="H378" s="45">
        <f>H379+H382+H383</f>
        <v>440</v>
      </c>
    </row>
    <row r="379" spans="1:8" ht="15.75" customHeight="1">
      <c r="A379" s="68"/>
      <c r="B379" s="42"/>
      <c r="C379" s="42" t="s">
        <v>244</v>
      </c>
      <c r="D379" s="42" t="s">
        <v>245</v>
      </c>
      <c r="E379" s="42"/>
      <c r="F379" s="42"/>
      <c r="G379" s="38">
        <f>SUM(G380:G381)</f>
        <v>400</v>
      </c>
      <c r="H379" s="38">
        <f>SUM(H380:H381)</f>
        <v>400</v>
      </c>
    </row>
    <row r="380" spans="1:8" ht="15.75" customHeight="1">
      <c r="A380" s="68"/>
      <c r="B380" s="42"/>
      <c r="C380" s="42"/>
      <c r="D380" s="42"/>
      <c r="E380" s="70" t="s">
        <v>246</v>
      </c>
      <c r="F380" s="42"/>
      <c r="G380" s="38">
        <v>150</v>
      </c>
      <c r="H380" s="38">
        <v>150</v>
      </c>
    </row>
    <row r="381" spans="1:8" ht="15.75" customHeight="1">
      <c r="A381" s="68"/>
      <c r="B381" s="42"/>
      <c r="C381" s="42"/>
      <c r="D381" s="42"/>
      <c r="E381" s="70" t="s">
        <v>248</v>
      </c>
      <c r="F381" s="42"/>
      <c r="G381" s="38">
        <v>250</v>
      </c>
      <c r="H381" s="38">
        <v>250</v>
      </c>
    </row>
    <row r="382" spans="1:8" ht="15.75" customHeight="1">
      <c r="A382" s="68"/>
      <c r="B382" s="42"/>
      <c r="C382" s="42" t="s">
        <v>251</v>
      </c>
      <c r="D382" s="42" t="s">
        <v>252</v>
      </c>
      <c r="E382" s="42"/>
      <c r="F382" s="42"/>
      <c r="G382" s="38">
        <v>20</v>
      </c>
      <c r="H382" s="38">
        <v>20</v>
      </c>
    </row>
    <row r="383" spans="1:8" ht="15.75" customHeight="1">
      <c r="A383" s="68"/>
      <c r="B383" s="42"/>
      <c r="C383" s="42" t="s">
        <v>253</v>
      </c>
      <c r="D383" s="42" t="s">
        <v>254</v>
      </c>
      <c r="E383" s="42"/>
      <c r="F383" s="42"/>
      <c r="G383" s="38">
        <f>G384</f>
        <v>20</v>
      </c>
      <c r="H383" s="38">
        <f>H384</f>
        <v>20</v>
      </c>
    </row>
    <row r="384" spans="1:8" ht="15.75" customHeight="1">
      <c r="A384" s="68"/>
      <c r="B384" s="42"/>
      <c r="C384" s="42"/>
      <c r="D384" s="42"/>
      <c r="E384" s="70" t="s">
        <v>256</v>
      </c>
      <c r="F384" s="42"/>
      <c r="G384" s="38">
        <v>20</v>
      </c>
      <c r="H384" s="38">
        <v>20</v>
      </c>
    </row>
    <row r="385" spans="1:8" ht="15.75" customHeight="1">
      <c r="A385" s="74"/>
      <c r="B385" s="65" t="s">
        <v>266</v>
      </c>
      <c r="C385" s="75"/>
      <c r="D385" s="65" t="s">
        <v>267</v>
      </c>
      <c r="E385" s="75"/>
      <c r="F385" s="42"/>
      <c r="G385" s="45">
        <f>G386</f>
        <v>90</v>
      </c>
      <c r="H385" s="45">
        <f>H386</f>
        <v>90</v>
      </c>
    </row>
    <row r="386" spans="1:8" ht="15.75" customHeight="1">
      <c r="A386" s="68"/>
      <c r="B386" s="42"/>
      <c r="C386" s="42" t="s">
        <v>268</v>
      </c>
      <c r="D386" s="42" t="s">
        <v>269</v>
      </c>
      <c r="E386" s="42"/>
      <c r="F386" s="42"/>
      <c r="G386" s="38">
        <v>90</v>
      </c>
      <c r="H386" s="38">
        <v>90</v>
      </c>
    </row>
    <row r="387" spans="1:8" ht="15.75" customHeight="1">
      <c r="A387" s="68"/>
      <c r="B387" s="42"/>
      <c r="C387" s="42"/>
      <c r="D387" s="42"/>
      <c r="E387" s="42"/>
      <c r="F387" s="42"/>
      <c r="G387" s="38"/>
      <c r="H387" s="38"/>
    </row>
    <row r="388" spans="1:8" ht="15.75" customHeight="1">
      <c r="A388" s="10" t="s">
        <v>339</v>
      </c>
      <c r="B388" s="17"/>
      <c r="C388" s="17"/>
      <c r="D388" s="17"/>
      <c r="E388" s="17"/>
      <c r="F388" s="17"/>
      <c r="G388" s="36">
        <f>SUM(G389)</f>
        <v>1700</v>
      </c>
      <c r="H388" s="36">
        <f>SUM(H389)</f>
        <v>1700</v>
      </c>
    </row>
    <row r="389" spans="1:8" ht="15.75" customHeight="1">
      <c r="A389" s="32" t="s">
        <v>35</v>
      </c>
      <c r="B389" s="65"/>
      <c r="C389" s="65" t="s">
        <v>36</v>
      </c>
      <c r="D389" s="65"/>
      <c r="E389" s="65"/>
      <c r="F389" s="42"/>
      <c r="G389" s="38">
        <f>SUM(G390)</f>
        <v>1700</v>
      </c>
      <c r="H389" s="38">
        <f>SUM(H390)</f>
        <v>1700</v>
      </c>
    </row>
    <row r="390" spans="1:8" ht="15.75" customHeight="1">
      <c r="A390" s="68"/>
      <c r="B390" s="42"/>
      <c r="C390" s="42" t="s">
        <v>336</v>
      </c>
      <c r="D390" s="42" t="s">
        <v>278</v>
      </c>
      <c r="E390" s="42"/>
      <c r="F390" s="42"/>
      <c r="G390" s="38">
        <v>1700</v>
      </c>
      <c r="H390" s="38">
        <v>1700</v>
      </c>
    </row>
    <row r="391" spans="1:8" ht="15.75" customHeight="1">
      <c r="A391" s="68"/>
      <c r="B391" s="42"/>
      <c r="C391" s="42"/>
      <c r="D391" s="42"/>
      <c r="E391" s="42"/>
      <c r="F391" s="42"/>
      <c r="G391" s="38"/>
      <c r="H391" s="38"/>
    </row>
    <row r="392" spans="1:8" ht="15.75" customHeight="1">
      <c r="A392" s="10" t="s">
        <v>136</v>
      </c>
      <c r="B392" s="17"/>
      <c r="C392" s="17"/>
      <c r="D392" s="17"/>
      <c r="E392" s="17"/>
      <c r="F392" s="85">
        <v>5.5</v>
      </c>
      <c r="G392" s="36">
        <f>G393+G398+G404+G433</f>
        <v>26148</v>
      </c>
      <c r="H392" s="36">
        <f>H393+H398+H404+H433</f>
        <v>26227</v>
      </c>
    </row>
    <row r="393" spans="1:8" ht="15.75" customHeight="1">
      <c r="A393" s="32" t="s">
        <v>27</v>
      </c>
      <c r="B393" s="65"/>
      <c r="C393" s="65" t="s">
        <v>200</v>
      </c>
      <c r="D393" s="65"/>
      <c r="E393" s="65"/>
      <c r="F393" s="42"/>
      <c r="G393" s="45">
        <f>SUM(G394)</f>
        <v>6866</v>
      </c>
      <c r="H393" s="45">
        <f>SUM(H394)</f>
        <v>6928</v>
      </c>
    </row>
    <row r="394" spans="1:8" ht="15.75" customHeight="1">
      <c r="A394" s="68"/>
      <c r="B394" s="65" t="s">
        <v>201</v>
      </c>
      <c r="C394" s="65"/>
      <c r="D394" s="65" t="s">
        <v>202</v>
      </c>
      <c r="E394" s="65"/>
      <c r="F394" s="42"/>
      <c r="G394" s="45">
        <f>SUM(G395:G397)</f>
        <v>6866</v>
      </c>
      <c r="H394" s="45">
        <f>SUM(H395:H397)</f>
        <v>6928</v>
      </c>
    </row>
    <row r="395" spans="1:8" ht="15.75" customHeight="1">
      <c r="A395" s="29"/>
      <c r="B395" s="42"/>
      <c r="C395" s="42" t="s">
        <v>203</v>
      </c>
      <c r="D395" s="42" t="s">
        <v>204</v>
      </c>
      <c r="E395" s="42"/>
      <c r="F395" s="42"/>
      <c r="G395" s="38">
        <v>6566</v>
      </c>
      <c r="H395" s="38">
        <v>6566</v>
      </c>
    </row>
    <row r="396" spans="1:8" ht="15.75" customHeight="1">
      <c r="A396" s="68"/>
      <c r="B396" s="42"/>
      <c r="C396" s="42" t="s">
        <v>205</v>
      </c>
      <c r="D396" s="42" t="s">
        <v>206</v>
      </c>
      <c r="E396" s="42"/>
      <c r="F396" s="42"/>
      <c r="G396" s="38">
        <v>300</v>
      </c>
      <c r="H396" s="38">
        <v>300</v>
      </c>
    </row>
    <row r="397" spans="1:8" ht="15.75" customHeight="1">
      <c r="A397" s="68"/>
      <c r="B397" s="42"/>
      <c r="C397" s="68" t="s">
        <v>307</v>
      </c>
      <c r="D397" s="42" t="s">
        <v>202</v>
      </c>
      <c r="E397" s="42"/>
      <c r="F397" s="42"/>
      <c r="G397" s="38">
        <v>0</v>
      </c>
      <c r="H397" s="38">
        <v>62</v>
      </c>
    </row>
    <row r="398" spans="1:8" ht="15.75" customHeight="1">
      <c r="A398" s="32" t="s">
        <v>29</v>
      </c>
      <c r="B398" s="65"/>
      <c r="C398" s="65" t="s">
        <v>216</v>
      </c>
      <c r="D398" s="72"/>
      <c r="E398" s="72"/>
      <c r="F398" s="42"/>
      <c r="G398" s="45">
        <f>SUM(G399:G402)</f>
        <v>1882</v>
      </c>
      <c r="H398" s="45">
        <f>SUM(H399:H402)</f>
        <v>1899</v>
      </c>
    </row>
    <row r="399" spans="1:8" ht="15.75" customHeight="1">
      <c r="A399" s="68"/>
      <c r="B399" s="42"/>
      <c r="C399" s="42"/>
      <c r="D399" s="70" t="s">
        <v>217</v>
      </c>
      <c r="E399" s="42"/>
      <c r="F399" s="42"/>
      <c r="G399" s="38">
        <v>1772</v>
      </c>
      <c r="H399" s="38">
        <v>1705</v>
      </c>
    </row>
    <row r="400" spans="1:8" ht="15.75" customHeight="1">
      <c r="A400" s="68"/>
      <c r="B400" s="42"/>
      <c r="C400" s="42"/>
      <c r="D400" s="70" t="s">
        <v>340</v>
      </c>
      <c r="E400" s="42"/>
      <c r="F400" s="42"/>
      <c r="G400" s="38">
        <v>0</v>
      </c>
      <c r="H400" s="38">
        <v>84</v>
      </c>
    </row>
    <row r="401" spans="1:8" ht="15.75" customHeight="1">
      <c r="A401" s="68"/>
      <c r="B401" s="42"/>
      <c r="C401" s="42"/>
      <c r="D401" s="70" t="s">
        <v>219</v>
      </c>
      <c r="E401" s="42"/>
      <c r="F401" s="42"/>
      <c r="G401" s="38">
        <v>52</v>
      </c>
      <c r="H401" s="38">
        <v>52</v>
      </c>
    </row>
    <row r="402" spans="1:8" ht="15.75" customHeight="1">
      <c r="A402" s="68"/>
      <c r="B402" s="42"/>
      <c r="C402" s="42"/>
      <c r="D402" s="70" t="s">
        <v>220</v>
      </c>
      <c r="E402" s="42"/>
      <c r="F402" s="42"/>
      <c r="G402" s="38">
        <v>58</v>
      </c>
      <c r="H402" s="38">
        <v>58</v>
      </c>
    </row>
    <row r="403" spans="1:8" ht="15.75" customHeight="1">
      <c r="A403" s="68"/>
      <c r="B403" s="42"/>
      <c r="C403" s="42"/>
      <c r="D403" s="42"/>
      <c r="E403" s="42"/>
      <c r="F403" s="42"/>
      <c r="G403" s="38"/>
      <c r="H403" s="38"/>
    </row>
    <row r="404" spans="1:8" ht="15.75" customHeight="1">
      <c r="A404" s="32" t="s">
        <v>31</v>
      </c>
      <c r="B404" s="65"/>
      <c r="C404" s="65" t="s">
        <v>32</v>
      </c>
      <c r="D404" s="65"/>
      <c r="E404" s="65"/>
      <c r="F404" s="42"/>
      <c r="G404" s="45">
        <f>G405+G414+G420+G429</f>
        <v>14400</v>
      </c>
      <c r="H404" s="45">
        <f>H405+H414+H420+H429</f>
        <v>14400</v>
      </c>
    </row>
    <row r="405" spans="1:8" ht="15.75" customHeight="1">
      <c r="A405" s="74"/>
      <c r="B405" s="65" t="s">
        <v>221</v>
      </c>
      <c r="C405" s="70"/>
      <c r="D405" s="65" t="s">
        <v>222</v>
      </c>
      <c r="E405" s="74"/>
      <c r="F405" s="42"/>
      <c r="G405" s="45">
        <f>G406+G409</f>
        <v>2830</v>
      </c>
      <c r="H405" s="45">
        <f>H406+H409</f>
        <v>2830</v>
      </c>
    </row>
    <row r="406" spans="1:8" ht="15.75" customHeight="1">
      <c r="A406" s="68"/>
      <c r="B406" s="42"/>
      <c r="C406" s="42" t="s">
        <v>223</v>
      </c>
      <c r="D406" s="42" t="s">
        <v>224</v>
      </c>
      <c r="E406" s="74"/>
      <c r="F406" s="42"/>
      <c r="G406" s="38">
        <f>SUM(G407:G408)</f>
        <v>550</v>
      </c>
      <c r="H406" s="38">
        <f>SUM(H407:H408)</f>
        <v>550</v>
      </c>
    </row>
    <row r="407" spans="1:8" ht="15.75" customHeight="1">
      <c r="A407" s="68"/>
      <c r="B407" s="42"/>
      <c r="C407" s="42"/>
      <c r="D407" s="42"/>
      <c r="E407" s="74" t="s">
        <v>330</v>
      </c>
      <c r="F407" s="42"/>
      <c r="G407" s="38">
        <v>50</v>
      </c>
      <c r="H407" s="38">
        <v>50</v>
      </c>
    </row>
    <row r="408" spans="1:8" ht="15.75" customHeight="1">
      <c r="A408" s="68"/>
      <c r="B408" s="42"/>
      <c r="C408" s="42"/>
      <c r="D408" s="42"/>
      <c r="E408" s="74" t="s">
        <v>227</v>
      </c>
      <c r="F408" s="42"/>
      <c r="G408" s="38">
        <v>500</v>
      </c>
      <c r="H408" s="38">
        <v>500</v>
      </c>
    </row>
    <row r="409" spans="1:8" ht="15.75" customHeight="1">
      <c r="A409" s="68"/>
      <c r="B409" s="42"/>
      <c r="C409" s="42" t="s">
        <v>228</v>
      </c>
      <c r="D409" s="42" t="s">
        <v>229</v>
      </c>
      <c r="E409" s="42"/>
      <c r="F409" s="42"/>
      <c r="G409" s="38">
        <f>SUM(G410:G413)</f>
        <v>2280</v>
      </c>
      <c r="H409" s="38">
        <f>SUM(H410:H413)</f>
        <v>2280</v>
      </c>
    </row>
    <row r="410" spans="1:8" ht="15.75" customHeight="1">
      <c r="A410" s="32"/>
      <c r="B410" s="65"/>
      <c r="C410" s="65"/>
      <c r="D410" s="65"/>
      <c r="E410" s="70" t="s">
        <v>230</v>
      </c>
      <c r="F410" s="42"/>
      <c r="G410" s="38">
        <v>80</v>
      </c>
      <c r="H410" s="38">
        <v>80</v>
      </c>
    </row>
    <row r="411" spans="1:8" ht="15.75" customHeight="1">
      <c r="A411" s="32"/>
      <c r="B411" s="65"/>
      <c r="C411" s="65"/>
      <c r="D411" s="65"/>
      <c r="E411" s="70" t="s">
        <v>294</v>
      </c>
      <c r="F411" s="42"/>
      <c r="G411" s="38">
        <v>300</v>
      </c>
      <c r="H411" s="38">
        <v>300</v>
      </c>
    </row>
    <row r="412" spans="1:8" ht="15.75" customHeight="1">
      <c r="A412" s="32"/>
      <c r="B412" s="65"/>
      <c r="C412" s="65"/>
      <c r="D412" s="65"/>
      <c r="E412" s="70" t="s">
        <v>331</v>
      </c>
      <c r="F412" s="42"/>
      <c r="G412" s="38">
        <v>100</v>
      </c>
      <c r="H412" s="38">
        <v>100</v>
      </c>
    </row>
    <row r="413" spans="1:8" ht="15.75" customHeight="1">
      <c r="A413" s="32"/>
      <c r="B413" s="65"/>
      <c r="C413" s="65"/>
      <c r="D413" s="65"/>
      <c r="E413" s="70" t="s">
        <v>231</v>
      </c>
      <c r="F413" s="42"/>
      <c r="G413" s="38">
        <v>1800</v>
      </c>
      <c r="H413" s="38">
        <v>1800</v>
      </c>
    </row>
    <row r="414" spans="1:8" ht="15.75" customHeight="1">
      <c r="A414" s="74"/>
      <c r="B414" s="65" t="s">
        <v>232</v>
      </c>
      <c r="C414" s="70"/>
      <c r="D414" s="65" t="s">
        <v>233</v>
      </c>
      <c r="E414" s="70"/>
      <c r="F414" s="42"/>
      <c r="G414" s="45">
        <f>G415+G418</f>
        <v>270</v>
      </c>
      <c r="H414" s="45">
        <f>H415+H418</f>
        <v>270</v>
      </c>
    </row>
    <row r="415" spans="1:8" ht="15.75" customHeight="1">
      <c r="A415" s="68"/>
      <c r="B415" s="42"/>
      <c r="C415" s="42" t="s">
        <v>234</v>
      </c>
      <c r="D415" s="42" t="s">
        <v>235</v>
      </c>
      <c r="E415" s="42"/>
      <c r="F415" s="42"/>
      <c r="G415" s="38">
        <f>SUM(G416:G417)</f>
        <v>120</v>
      </c>
      <c r="H415" s="38">
        <f>SUM(H416:H417)</f>
        <v>120</v>
      </c>
    </row>
    <row r="416" spans="1:8" ht="15.75" customHeight="1">
      <c r="A416" s="68"/>
      <c r="B416" s="42"/>
      <c r="C416" s="42"/>
      <c r="D416" s="42"/>
      <c r="E416" s="70" t="s">
        <v>236</v>
      </c>
      <c r="F416" s="42"/>
      <c r="G416" s="38">
        <v>100</v>
      </c>
      <c r="H416" s="38">
        <v>100</v>
      </c>
    </row>
    <row r="417" spans="1:8" ht="15.75" customHeight="1">
      <c r="A417" s="68"/>
      <c r="B417" s="42"/>
      <c r="C417" s="42"/>
      <c r="D417" s="42"/>
      <c r="E417" s="70" t="s">
        <v>237</v>
      </c>
      <c r="F417" s="42"/>
      <c r="G417" s="38">
        <v>20</v>
      </c>
      <c r="H417" s="38">
        <v>20</v>
      </c>
    </row>
    <row r="418" spans="1:8" ht="15.75" customHeight="1">
      <c r="A418" s="68"/>
      <c r="B418" s="42"/>
      <c r="C418" s="42" t="s">
        <v>239</v>
      </c>
      <c r="D418" s="42" t="s">
        <v>240</v>
      </c>
      <c r="E418" s="42"/>
      <c r="F418" s="42"/>
      <c r="G418" s="38">
        <f>SUM(G419)</f>
        <v>150</v>
      </c>
      <c r="H418" s="38">
        <f>SUM(H419)</f>
        <v>150</v>
      </c>
    </row>
    <row r="419" spans="1:8" ht="15.75" customHeight="1">
      <c r="A419" s="68"/>
      <c r="B419" s="42"/>
      <c r="C419" s="42"/>
      <c r="D419" s="42"/>
      <c r="E419" s="70" t="s">
        <v>241</v>
      </c>
      <c r="F419" s="42"/>
      <c r="G419" s="38">
        <v>150</v>
      </c>
      <c r="H419" s="38">
        <v>150</v>
      </c>
    </row>
    <row r="420" spans="1:8" ht="15.75" customHeight="1">
      <c r="A420" s="74"/>
      <c r="B420" s="65" t="s">
        <v>242</v>
      </c>
      <c r="C420" s="70"/>
      <c r="D420" s="65" t="s">
        <v>243</v>
      </c>
      <c r="E420" s="70"/>
      <c r="F420" s="42"/>
      <c r="G420" s="45">
        <f>G421+G425+G426+G424</f>
        <v>5800</v>
      </c>
      <c r="H420" s="45">
        <f>H421+H425+H426+H424</f>
        <v>5800</v>
      </c>
    </row>
    <row r="421" spans="1:8" ht="15.75" customHeight="1">
      <c r="A421" s="68"/>
      <c r="B421" s="42"/>
      <c r="C421" s="42" t="s">
        <v>244</v>
      </c>
      <c r="D421" s="42" t="s">
        <v>245</v>
      </c>
      <c r="E421" s="42"/>
      <c r="F421" s="42"/>
      <c r="G421" s="38">
        <f>SUM(G422:G423)</f>
        <v>2100</v>
      </c>
      <c r="H421" s="38">
        <f>SUM(H422:H423)</f>
        <v>2100</v>
      </c>
    </row>
    <row r="422" spans="1:8" ht="15.75" customHeight="1">
      <c r="A422" s="68"/>
      <c r="B422" s="42"/>
      <c r="C422" s="42"/>
      <c r="D422" s="42"/>
      <c r="E422" s="70" t="s">
        <v>246</v>
      </c>
      <c r="F422" s="42"/>
      <c r="G422" s="38">
        <v>400</v>
      </c>
      <c r="H422" s="38">
        <v>400</v>
      </c>
    </row>
    <row r="423" spans="1:8" ht="15.75" customHeight="1">
      <c r="A423" s="68"/>
      <c r="B423" s="42"/>
      <c r="C423" s="42"/>
      <c r="D423" s="42"/>
      <c r="E423" s="70" t="s">
        <v>248</v>
      </c>
      <c r="F423" s="42"/>
      <c r="G423" s="38">
        <v>1700</v>
      </c>
      <c r="H423" s="38">
        <v>1700</v>
      </c>
    </row>
    <row r="424" spans="1:8" ht="15.75" customHeight="1">
      <c r="A424" s="68"/>
      <c r="B424" s="42"/>
      <c r="C424" s="42" t="s">
        <v>249</v>
      </c>
      <c r="D424" s="42" t="s">
        <v>250</v>
      </c>
      <c r="E424" s="42"/>
      <c r="F424" s="42"/>
      <c r="G424" s="38"/>
      <c r="H424" s="38"/>
    </row>
    <row r="425" spans="1:8" ht="15.75" customHeight="1">
      <c r="A425" s="68"/>
      <c r="B425" s="42"/>
      <c r="C425" s="42" t="s">
        <v>251</v>
      </c>
      <c r="D425" s="42" t="s">
        <v>252</v>
      </c>
      <c r="E425" s="42"/>
      <c r="F425" s="42"/>
      <c r="G425" s="38">
        <v>500</v>
      </c>
      <c r="H425" s="38">
        <v>500</v>
      </c>
    </row>
    <row r="426" spans="1:8" ht="15.75" customHeight="1">
      <c r="A426" s="68"/>
      <c r="B426" s="42"/>
      <c r="C426" s="42" t="s">
        <v>253</v>
      </c>
      <c r="D426" s="42" t="s">
        <v>254</v>
      </c>
      <c r="E426" s="42"/>
      <c r="F426" s="42"/>
      <c r="G426" s="38">
        <f>SUM(G427:G428)</f>
        <v>3200</v>
      </c>
      <c r="H426" s="38">
        <f>SUM(H427:H428)</f>
        <v>3200</v>
      </c>
    </row>
    <row r="427" spans="1:8" ht="15.75" customHeight="1">
      <c r="A427" s="68"/>
      <c r="B427" s="42"/>
      <c r="C427" s="42"/>
      <c r="D427" s="42"/>
      <c r="E427" s="70" t="s">
        <v>295</v>
      </c>
      <c r="F427" s="42"/>
      <c r="G427" s="38">
        <v>600</v>
      </c>
      <c r="H427" s="38">
        <v>600</v>
      </c>
    </row>
    <row r="428" spans="1:8" ht="15.75" customHeight="1">
      <c r="A428" s="68"/>
      <c r="B428" s="42"/>
      <c r="C428" s="42"/>
      <c r="D428" s="42"/>
      <c r="E428" s="70" t="s">
        <v>256</v>
      </c>
      <c r="F428" s="42"/>
      <c r="G428" s="38">
        <v>2600</v>
      </c>
      <c r="H428" s="38">
        <v>2600</v>
      </c>
    </row>
    <row r="429" spans="1:8" ht="15.75" customHeight="1">
      <c r="A429" s="74"/>
      <c r="B429" s="65" t="s">
        <v>266</v>
      </c>
      <c r="C429" s="75"/>
      <c r="D429" s="65" t="s">
        <v>267</v>
      </c>
      <c r="E429" s="75"/>
      <c r="F429" s="42"/>
      <c r="G429" s="45">
        <f>SUM(G430:G431)</f>
        <v>5500</v>
      </c>
      <c r="H429" s="45">
        <f>SUM(H430:H431)</f>
        <v>5500</v>
      </c>
    </row>
    <row r="430" spans="1:8" ht="15.75" customHeight="1">
      <c r="A430" s="68"/>
      <c r="B430" s="42"/>
      <c r="C430" s="42" t="s">
        <v>268</v>
      </c>
      <c r="D430" s="42" t="s">
        <v>269</v>
      </c>
      <c r="E430" s="42"/>
      <c r="F430" s="42"/>
      <c r="G430" s="38">
        <v>2300</v>
      </c>
      <c r="H430" s="38">
        <v>2300</v>
      </c>
    </row>
    <row r="431" spans="1:8" ht="15.75" customHeight="1">
      <c r="A431" s="68"/>
      <c r="B431" s="42"/>
      <c r="C431" s="42" t="s">
        <v>299</v>
      </c>
      <c r="D431" s="42" t="s">
        <v>300</v>
      </c>
      <c r="E431" s="42"/>
      <c r="F431" s="42"/>
      <c r="G431" s="38">
        <v>3200</v>
      </c>
      <c r="H431" s="38">
        <v>3200</v>
      </c>
    </row>
    <row r="432" spans="1:8" ht="15.75" customHeight="1">
      <c r="A432" s="68"/>
      <c r="B432" s="42"/>
      <c r="C432" s="42"/>
      <c r="D432" s="42"/>
      <c r="E432" s="42"/>
      <c r="F432" s="42"/>
      <c r="G432" s="38"/>
      <c r="H432" s="38"/>
    </row>
    <row r="433" spans="1:8" ht="15.75" customHeight="1">
      <c r="A433" s="28" t="s">
        <v>40</v>
      </c>
      <c r="B433" s="29"/>
      <c r="C433" s="28" t="s">
        <v>41</v>
      </c>
      <c r="D433" s="29"/>
      <c r="E433" s="29"/>
      <c r="F433" s="42"/>
      <c r="G433" s="45">
        <f>SUM(G434:G435)</f>
        <v>3000</v>
      </c>
      <c r="H433" s="45">
        <f>SUM(H434:H435)</f>
        <v>3000</v>
      </c>
    </row>
    <row r="434" spans="1:8" ht="15.75" customHeight="1">
      <c r="A434" s="29"/>
      <c r="B434" s="29" t="s">
        <v>309</v>
      </c>
      <c r="C434" s="29"/>
      <c r="D434" s="29" t="s">
        <v>310</v>
      </c>
      <c r="E434" s="29"/>
      <c r="F434" s="42"/>
      <c r="G434" s="38">
        <v>2362</v>
      </c>
      <c r="H434" s="38">
        <v>2362</v>
      </c>
    </row>
    <row r="435" spans="1:8" ht="15.75" customHeight="1">
      <c r="A435" s="29"/>
      <c r="B435" s="29" t="s">
        <v>311</v>
      </c>
      <c r="C435" s="29"/>
      <c r="D435" s="29" t="s">
        <v>312</v>
      </c>
      <c r="E435" s="29"/>
      <c r="F435" s="42"/>
      <c r="G435" s="38">
        <v>638</v>
      </c>
      <c r="H435" s="38">
        <v>638</v>
      </c>
    </row>
    <row r="436" spans="1:8" ht="15.75" customHeight="1">
      <c r="A436" s="68"/>
      <c r="B436" s="42"/>
      <c r="C436" s="42"/>
      <c r="D436" s="42"/>
      <c r="E436" s="42"/>
      <c r="F436" s="42"/>
      <c r="G436" s="38"/>
      <c r="H436" s="38"/>
    </row>
    <row r="437" spans="1:8" ht="15.75" customHeight="1">
      <c r="A437" s="10" t="s">
        <v>341</v>
      </c>
      <c r="B437" s="17"/>
      <c r="C437" s="17"/>
      <c r="D437" s="17"/>
      <c r="E437" s="17"/>
      <c r="F437" s="85"/>
      <c r="G437" s="36">
        <f>SUM(G438)</f>
        <v>420</v>
      </c>
      <c r="H437" s="36">
        <f>SUM(H438)</f>
        <v>510</v>
      </c>
    </row>
    <row r="438" spans="1:8" ht="15.75" customHeight="1">
      <c r="A438" s="32" t="s">
        <v>31</v>
      </c>
      <c r="B438" s="65"/>
      <c r="C438" s="65" t="s">
        <v>32</v>
      </c>
      <c r="D438" s="65"/>
      <c r="E438" s="65"/>
      <c r="F438" s="42"/>
      <c r="G438" s="45">
        <f>G439+G442</f>
        <v>420</v>
      </c>
      <c r="H438" s="45">
        <f>H439+H442</f>
        <v>510</v>
      </c>
    </row>
    <row r="439" spans="1:8" ht="15.75" customHeight="1">
      <c r="A439" s="74"/>
      <c r="B439" s="65" t="s">
        <v>221</v>
      </c>
      <c r="C439" s="75"/>
      <c r="D439" s="65" t="s">
        <v>222</v>
      </c>
      <c r="E439" s="76"/>
      <c r="F439" s="42"/>
      <c r="G439" s="45">
        <f>G440</f>
        <v>400</v>
      </c>
      <c r="H439" s="45">
        <f>H440</f>
        <v>486</v>
      </c>
    </row>
    <row r="440" spans="1:8" ht="15.75" customHeight="1">
      <c r="A440" s="68"/>
      <c r="B440" s="42"/>
      <c r="C440" s="42" t="s">
        <v>223</v>
      </c>
      <c r="D440" s="42" t="s">
        <v>224</v>
      </c>
      <c r="E440" s="74"/>
      <c r="F440" s="42"/>
      <c r="G440" s="38">
        <f>G441</f>
        <v>400</v>
      </c>
      <c r="H440" s="38">
        <f>H441</f>
        <v>486</v>
      </c>
    </row>
    <row r="441" spans="1:8" ht="15.75" customHeight="1">
      <c r="A441" s="68"/>
      <c r="B441" s="42"/>
      <c r="C441" s="42"/>
      <c r="D441" s="42"/>
      <c r="E441" s="74" t="s">
        <v>225</v>
      </c>
      <c r="F441" s="42"/>
      <c r="G441" s="38">
        <v>400</v>
      </c>
      <c r="H441" s="38">
        <v>486</v>
      </c>
    </row>
    <row r="442" spans="1:8" ht="15.75" customHeight="1">
      <c r="A442" s="74"/>
      <c r="B442" s="65" t="s">
        <v>266</v>
      </c>
      <c r="C442" s="75"/>
      <c r="D442" s="65" t="s">
        <v>267</v>
      </c>
      <c r="E442" s="75"/>
      <c r="F442" s="42"/>
      <c r="G442" s="45">
        <f>G443</f>
        <v>20</v>
      </c>
      <c r="H442" s="45">
        <f>H443</f>
        <v>24</v>
      </c>
    </row>
    <row r="443" spans="1:8" ht="15.75" customHeight="1">
      <c r="A443" s="68"/>
      <c r="B443" s="42"/>
      <c r="C443" s="42" t="s">
        <v>268</v>
      </c>
      <c r="D443" s="42" t="s">
        <v>269</v>
      </c>
      <c r="E443" s="42"/>
      <c r="F443" s="42"/>
      <c r="G443" s="38">
        <v>20</v>
      </c>
      <c r="H443" s="38">
        <v>24</v>
      </c>
    </row>
    <row r="444" spans="1:8" ht="15.75" customHeight="1">
      <c r="A444" s="68"/>
      <c r="B444" s="42"/>
      <c r="C444" s="42"/>
      <c r="D444" s="42"/>
      <c r="E444" s="42"/>
      <c r="F444" s="42"/>
      <c r="G444" s="38"/>
      <c r="H444" s="38"/>
    </row>
    <row r="445" spans="1:8" ht="15.75" customHeight="1">
      <c r="A445" s="10" t="s">
        <v>140</v>
      </c>
      <c r="B445" s="17"/>
      <c r="C445" s="17"/>
      <c r="D445" s="17"/>
      <c r="E445" s="17"/>
      <c r="F445" s="85">
        <v>1</v>
      </c>
      <c r="G445" s="36">
        <f>G446+G451+G456</f>
        <v>4180</v>
      </c>
      <c r="H445" s="36">
        <f>H446+H451+H456</f>
        <v>4408</v>
      </c>
    </row>
    <row r="446" spans="1:8" ht="15.75" customHeight="1">
      <c r="A446" s="32" t="s">
        <v>27</v>
      </c>
      <c r="B446" s="65"/>
      <c r="C446" s="65" t="s">
        <v>200</v>
      </c>
      <c r="D446" s="65"/>
      <c r="E446" s="65"/>
      <c r="F446" s="42"/>
      <c r="G446" s="45">
        <f>SUM(G447)</f>
        <v>1626</v>
      </c>
      <c r="H446" s="45">
        <f>SUM(H447)</f>
        <v>1806</v>
      </c>
    </row>
    <row r="447" spans="1:8" ht="15.75" customHeight="1">
      <c r="A447" s="68"/>
      <c r="B447" s="65" t="s">
        <v>201</v>
      </c>
      <c r="C447" s="65"/>
      <c r="D447" s="65" t="s">
        <v>202</v>
      </c>
      <c r="E447" s="65"/>
      <c r="F447" s="42"/>
      <c r="G447" s="45">
        <f>SUM(G448:G450)</f>
        <v>1626</v>
      </c>
      <c r="H447" s="45">
        <f>SUM(H448:H450)</f>
        <v>1806</v>
      </c>
    </row>
    <row r="448" spans="1:8" ht="15.75" customHeight="1">
      <c r="A448" s="29"/>
      <c r="B448" s="42"/>
      <c r="C448" s="42" t="s">
        <v>203</v>
      </c>
      <c r="D448" s="42" t="s">
        <v>204</v>
      </c>
      <c r="E448" s="42"/>
      <c r="F448" s="42"/>
      <c r="G448" s="38">
        <v>1476</v>
      </c>
      <c r="H448" s="38">
        <v>1488</v>
      </c>
    </row>
    <row r="449" spans="1:8" ht="15.75" customHeight="1">
      <c r="A449" s="68"/>
      <c r="B449" s="42"/>
      <c r="C449" s="42" t="s">
        <v>205</v>
      </c>
      <c r="D449" s="42" t="s">
        <v>206</v>
      </c>
      <c r="E449" s="42"/>
      <c r="F449" s="42"/>
      <c r="G449" s="38">
        <v>150</v>
      </c>
      <c r="H449" s="38">
        <v>150</v>
      </c>
    </row>
    <row r="450" spans="1:8" ht="15.75" customHeight="1">
      <c r="A450" s="68"/>
      <c r="B450" s="42"/>
      <c r="C450" s="68" t="s">
        <v>307</v>
      </c>
      <c r="D450" s="42" t="s">
        <v>202</v>
      </c>
      <c r="E450" s="42"/>
      <c r="F450" s="42"/>
      <c r="G450" s="38">
        <v>0</v>
      </c>
      <c r="H450" s="38">
        <v>168</v>
      </c>
    </row>
    <row r="451" spans="1:8" ht="15.75" customHeight="1">
      <c r="A451" s="32" t="s">
        <v>29</v>
      </c>
      <c r="B451" s="65"/>
      <c r="C451" s="65" t="s">
        <v>216</v>
      </c>
      <c r="D451" s="72"/>
      <c r="E451" s="72"/>
      <c r="F451" s="42"/>
      <c r="G451" s="45">
        <f>SUM(G452:G454)</f>
        <v>454</v>
      </c>
      <c r="H451" s="45">
        <f>SUM(H452:H454)</f>
        <v>502</v>
      </c>
    </row>
    <row r="452" spans="1:8" ht="15.75" customHeight="1">
      <c r="A452" s="68"/>
      <c r="B452" s="42"/>
      <c r="C452" s="42"/>
      <c r="D452" s="70" t="s">
        <v>217</v>
      </c>
      <c r="E452" s="42"/>
      <c r="F452" s="42"/>
      <c r="G452" s="38">
        <v>399</v>
      </c>
      <c r="H452" s="38">
        <v>447</v>
      </c>
    </row>
    <row r="453" spans="1:8" ht="15.75" customHeight="1">
      <c r="A453" s="68"/>
      <c r="B453" s="42"/>
      <c r="C453" s="42"/>
      <c r="D453" s="70" t="s">
        <v>219</v>
      </c>
      <c r="E453" s="42"/>
      <c r="F453" s="42"/>
      <c r="G453" s="38">
        <v>26</v>
      </c>
      <c r="H453" s="38">
        <v>26</v>
      </c>
    </row>
    <row r="454" spans="1:8" ht="15.75" customHeight="1">
      <c r="A454" s="68"/>
      <c r="B454" s="42"/>
      <c r="C454" s="42"/>
      <c r="D454" s="70" t="s">
        <v>220</v>
      </c>
      <c r="E454" s="42"/>
      <c r="F454" s="42"/>
      <c r="G454" s="38">
        <v>29</v>
      </c>
      <c r="H454" s="38">
        <v>29</v>
      </c>
    </row>
    <row r="455" spans="1:8" ht="15.75" customHeight="1">
      <c r="A455" s="68"/>
      <c r="B455" s="42"/>
      <c r="C455" s="42"/>
      <c r="D455" s="42"/>
      <c r="E455" s="42"/>
      <c r="F455" s="42"/>
      <c r="G455" s="38"/>
      <c r="H455" s="38"/>
    </row>
    <row r="456" spans="1:8" ht="15.75" customHeight="1">
      <c r="A456" s="32" t="s">
        <v>31</v>
      </c>
      <c r="B456" s="65"/>
      <c r="C456" s="65" t="s">
        <v>32</v>
      </c>
      <c r="D456" s="65"/>
      <c r="E456" s="65"/>
      <c r="F456" s="42"/>
      <c r="G456" s="45">
        <f>G457+G464+G470+G478</f>
        <v>2100</v>
      </c>
      <c r="H456" s="45">
        <f>H457+H464+H470+H478</f>
        <v>2100</v>
      </c>
    </row>
    <row r="457" spans="1:8" ht="15.75" customHeight="1">
      <c r="A457" s="74"/>
      <c r="B457" s="65" t="s">
        <v>221</v>
      </c>
      <c r="C457" s="75"/>
      <c r="D457" s="65" t="s">
        <v>222</v>
      </c>
      <c r="E457" s="76"/>
      <c r="F457" s="42"/>
      <c r="G457" s="45">
        <f>G458+G461</f>
        <v>220</v>
      </c>
      <c r="H457" s="45">
        <f>H458+H461</f>
        <v>220</v>
      </c>
    </row>
    <row r="458" spans="1:8" ht="15.75" customHeight="1">
      <c r="A458" s="68"/>
      <c r="B458" s="42"/>
      <c r="C458" s="42" t="s">
        <v>223</v>
      </c>
      <c r="D458" s="42" t="s">
        <v>224</v>
      </c>
      <c r="E458" s="74"/>
      <c r="F458" s="42"/>
      <c r="G458" s="38">
        <f>SUM(G459:G460)</f>
        <v>100</v>
      </c>
      <c r="H458" s="38">
        <f>SUM(H459:H460)</f>
        <v>100</v>
      </c>
    </row>
    <row r="459" spans="1:8" ht="15.75" customHeight="1">
      <c r="A459" s="68"/>
      <c r="B459" s="42"/>
      <c r="C459" s="42"/>
      <c r="D459" s="42"/>
      <c r="E459" s="74" t="s">
        <v>226</v>
      </c>
      <c r="F459" s="42"/>
      <c r="G459" s="38">
        <v>50</v>
      </c>
      <c r="H459" s="38">
        <v>50</v>
      </c>
    </row>
    <row r="460" spans="1:8" ht="15.75" customHeight="1">
      <c r="A460" s="68"/>
      <c r="B460" s="42"/>
      <c r="C460" s="42"/>
      <c r="D460" s="42"/>
      <c r="E460" s="74" t="s">
        <v>227</v>
      </c>
      <c r="F460" s="42"/>
      <c r="G460" s="38">
        <v>50</v>
      </c>
      <c r="H460" s="38">
        <v>50</v>
      </c>
    </row>
    <row r="461" spans="1:8" ht="15.75" customHeight="1">
      <c r="A461" s="68"/>
      <c r="B461" s="42"/>
      <c r="C461" s="42" t="s">
        <v>228</v>
      </c>
      <c r="D461" s="42" t="s">
        <v>229</v>
      </c>
      <c r="E461" s="42"/>
      <c r="F461" s="42"/>
      <c r="G461" s="38">
        <f>SUM(G462:G463)</f>
        <v>120</v>
      </c>
      <c r="H461" s="38">
        <f>SUM(H462:H463)</f>
        <v>120</v>
      </c>
    </row>
    <row r="462" spans="1:8" ht="15.75" customHeight="1">
      <c r="A462" s="32"/>
      <c r="B462" s="65"/>
      <c r="C462" s="65"/>
      <c r="D462" s="65"/>
      <c r="E462" s="70" t="s">
        <v>230</v>
      </c>
      <c r="F462" s="42"/>
      <c r="G462" s="38">
        <v>30</v>
      </c>
      <c r="H462" s="38">
        <v>30</v>
      </c>
    </row>
    <row r="463" spans="1:8" ht="15.75" customHeight="1">
      <c r="A463" s="32"/>
      <c r="B463" s="65"/>
      <c r="C463" s="65"/>
      <c r="D463" s="65"/>
      <c r="E463" s="70" t="s">
        <v>231</v>
      </c>
      <c r="F463" s="42"/>
      <c r="G463" s="38">
        <v>90</v>
      </c>
      <c r="H463" s="38">
        <v>90</v>
      </c>
    </row>
    <row r="464" spans="1:8" ht="15.75" customHeight="1">
      <c r="A464" s="74"/>
      <c r="B464" s="65" t="s">
        <v>232</v>
      </c>
      <c r="C464" s="75"/>
      <c r="D464" s="65" t="s">
        <v>233</v>
      </c>
      <c r="E464" s="75"/>
      <c r="F464" s="42"/>
      <c r="G464" s="45">
        <f>G465+G468</f>
        <v>380</v>
      </c>
      <c r="H464" s="45">
        <f>H465+H468</f>
        <v>380</v>
      </c>
    </row>
    <row r="465" spans="1:8" ht="15.75" customHeight="1">
      <c r="A465" s="68"/>
      <c r="B465" s="42"/>
      <c r="C465" s="42" t="s">
        <v>234</v>
      </c>
      <c r="D465" s="42" t="s">
        <v>235</v>
      </c>
      <c r="E465" s="42"/>
      <c r="F465" s="42"/>
      <c r="G465" s="38">
        <f>SUM(G466:G467)</f>
        <v>200</v>
      </c>
      <c r="H465" s="38">
        <f>SUM(H466:H467)</f>
        <v>200</v>
      </c>
    </row>
    <row r="466" spans="1:8" ht="15.75" customHeight="1">
      <c r="A466" s="68"/>
      <c r="B466" s="42"/>
      <c r="C466" s="42"/>
      <c r="D466" s="42"/>
      <c r="E466" s="70" t="s">
        <v>236</v>
      </c>
      <c r="F466" s="42"/>
      <c r="G466" s="38">
        <v>100</v>
      </c>
      <c r="H466" s="38">
        <v>100</v>
      </c>
    </row>
    <row r="467" spans="1:8" ht="15.75" customHeight="1">
      <c r="A467" s="68"/>
      <c r="B467" s="42"/>
      <c r="C467" s="42"/>
      <c r="D467" s="42"/>
      <c r="E467" s="70" t="s">
        <v>237</v>
      </c>
      <c r="F467" s="42"/>
      <c r="G467" s="38">
        <v>100</v>
      </c>
      <c r="H467" s="38">
        <v>100</v>
      </c>
    </row>
    <row r="468" spans="1:8" ht="15.75" customHeight="1">
      <c r="A468" s="68"/>
      <c r="B468" s="42"/>
      <c r="C468" s="42" t="s">
        <v>239</v>
      </c>
      <c r="D468" s="42" t="s">
        <v>240</v>
      </c>
      <c r="E468" s="42"/>
      <c r="F468" s="42"/>
      <c r="G468" s="38">
        <f>SUM(G469)</f>
        <v>180</v>
      </c>
      <c r="H468" s="38">
        <f>SUM(H469)</f>
        <v>180</v>
      </c>
    </row>
    <row r="469" spans="1:8" ht="15.75" customHeight="1">
      <c r="A469" s="68"/>
      <c r="B469" s="42"/>
      <c r="C469" s="42"/>
      <c r="D469" s="42"/>
      <c r="E469" s="70" t="s">
        <v>241</v>
      </c>
      <c r="F469" s="42"/>
      <c r="G469" s="38">
        <v>180</v>
      </c>
      <c r="H469" s="38">
        <v>180</v>
      </c>
    </row>
    <row r="470" spans="1:8" ht="15.75" customHeight="1">
      <c r="A470" s="74"/>
      <c r="B470" s="65" t="s">
        <v>242</v>
      </c>
      <c r="C470" s="75"/>
      <c r="D470" s="65" t="s">
        <v>243</v>
      </c>
      <c r="E470" s="75"/>
      <c r="F470" s="42"/>
      <c r="G470" s="45">
        <f>G471+G475+G476</f>
        <v>1120</v>
      </c>
      <c r="H470" s="45">
        <f>H471+H475+H476</f>
        <v>1120</v>
      </c>
    </row>
    <row r="471" spans="1:8" ht="15.75" customHeight="1">
      <c r="A471" s="68"/>
      <c r="B471" s="42"/>
      <c r="C471" s="42" t="s">
        <v>244</v>
      </c>
      <c r="D471" s="42" t="s">
        <v>245</v>
      </c>
      <c r="E471" s="42"/>
      <c r="F471" s="42"/>
      <c r="G471" s="38">
        <f>SUM(G472:G474)</f>
        <v>820</v>
      </c>
      <c r="H471" s="38">
        <f>SUM(H472:H474)</f>
        <v>820</v>
      </c>
    </row>
    <row r="472" spans="1:8" ht="15.75" customHeight="1">
      <c r="A472" s="68"/>
      <c r="B472" s="42"/>
      <c r="C472" s="42"/>
      <c r="D472" s="42"/>
      <c r="E472" s="70" t="s">
        <v>246</v>
      </c>
      <c r="F472" s="42"/>
      <c r="G472" s="38">
        <v>400</v>
      </c>
      <c r="H472" s="38">
        <v>400</v>
      </c>
    </row>
    <row r="473" spans="1:8" ht="15.75" customHeight="1">
      <c r="A473" s="68"/>
      <c r="B473" s="42"/>
      <c r="C473" s="42"/>
      <c r="D473" s="42"/>
      <c r="E473" s="70" t="s">
        <v>247</v>
      </c>
      <c r="F473" s="42"/>
      <c r="G473" s="38">
        <v>350</v>
      </c>
      <c r="H473" s="38">
        <v>350</v>
      </c>
    </row>
    <row r="474" spans="1:8" ht="15.75" customHeight="1">
      <c r="A474" s="68"/>
      <c r="B474" s="42"/>
      <c r="C474" s="42"/>
      <c r="D474" s="42"/>
      <c r="E474" s="70" t="s">
        <v>248</v>
      </c>
      <c r="F474" s="42"/>
      <c r="G474" s="38">
        <v>70</v>
      </c>
      <c r="H474" s="38">
        <v>70</v>
      </c>
    </row>
    <row r="475" spans="1:8" ht="15.75" customHeight="1">
      <c r="A475" s="68"/>
      <c r="B475" s="42"/>
      <c r="C475" s="42" t="s">
        <v>251</v>
      </c>
      <c r="D475" s="42" t="s">
        <v>252</v>
      </c>
      <c r="E475" s="42"/>
      <c r="F475" s="42"/>
      <c r="G475" s="38">
        <v>100</v>
      </c>
      <c r="H475" s="38">
        <v>100</v>
      </c>
    </row>
    <row r="476" spans="1:8" ht="15.75" customHeight="1">
      <c r="A476" s="68"/>
      <c r="B476" s="42"/>
      <c r="C476" s="42" t="s">
        <v>253</v>
      </c>
      <c r="D476" s="42" t="s">
        <v>254</v>
      </c>
      <c r="E476" s="42"/>
      <c r="F476" s="42"/>
      <c r="G476" s="38">
        <f>SUM(G477)</f>
        <v>200</v>
      </c>
      <c r="H476" s="38">
        <f>SUM(H477)</f>
        <v>200</v>
      </c>
    </row>
    <row r="477" spans="1:8" ht="15.75" customHeight="1">
      <c r="A477" s="68"/>
      <c r="B477" s="42"/>
      <c r="C477" s="42"/>
      <c r="D477" s="42"/>
      <c r="E477" s="70" t="s">
        <v>256</v>
      </c>
      <c r="F477" s="42"/>
      <c r="G477" s="38">
        <v>200</v>
      </c>
      <c r="H477" s="38">
        <v>200</v>
      </c>
    </row>
    <row r="478" spans="1:8" ht="15.75" customHeight="1">
      <c r="A478" s="74"/>
      <c r="B478" s="65" t="s">
        <v>266</v>
      </c>
      <c r="C478" s="75"/>
      <c r="D478" s="65" t="s">
        <v>267</v>
      </c>
      <c r="E478" s="75"/>
      <c r="F478" s="42"/>
      <c r="G478" s="45">
        <f>SUM(G479)</f>
        <v>380</v>
      </c>
      <c r="H478" s="45">
        <f>SUM(H479)</f>
        <v>380</v>
      </c>
    </row>
    <row r="479" spans="1:8" ht="15.75" customHeight="1">
      <c r="A479" s="68"/>
      <c r="B479" s="42"/>
      <c r="C479" s="42" t="s">
        <v>268</v>
      </c>
      <c r="D479" s="42" t="s">
        <v>269</v>
      </c>
      <c r="E479" s="42"/>
      <c r="F479" s="42"/>
      <c r="G479" s="38">
        <v>380</v>
      </c>
      <c r="H479" s="38">
        <v>380</v>
      </c>
    </row>
    <row r="480" spans="1:8" ht="15.75" customHeight="1">
      <c r="A480" s="68"/>
      <c r="B480" s="42"/>
      <c r="C480" s="42"/>
      <c r="D480" s="42"/>
      <c r="E480" s="42"/>
      <c r="F480" s="42"/>
      <c r="G480" s="38"/>
      <c r="H480" s="38"/>
    </row>
    <row r="481" spans="1:8" ht="15.75" customHeight="1">
      <c r="A481" s="10" t="s">
        <v>194</v>
      </c>
      <c r="B481" s="17"/>
      <c r="C481" s="17"/>
      <c r="D481" s="17"/>
      <c r="E481" s="17"/>
      <c r="F481" s="85">
        <v>4.5</v>
      </c>
      <c r="G481" s="36">
        <f>G482+G490+G496+G530</f>
        <v>19051</v>
      </c>
      <c r="H481" s="36">
        <f>H482+H490+H496+H530</f>
        <v>19270</v>
      </c>
    </row>
    <row r="482" spans="1:8" ht="15.75" customHeight="1">
      <c r="A482" s="32" t="s">
        <v>27</v>
      </c>
      <c r="B482" s="65"/>
      <c r="C482" s="65" t="s">
        <v>200</v>
      </c>
      <c r="D482" s="65"/>
      <c r="E482" s="65"/>
      <c r="F482" s="42"/>
      <c r="G482" s="45">
        <f>G483+G487</f>
        <v>6941</v>
      </c>
      <c r="H482" s="45">
        <f>H483+H487</f>
        <v>7113</v>
      </c>
    </row>
    <row r="483" spans="1:8" ht="15.75" customHeight="1">
      <c r="A483" s="68"/>
      <c r="B483" s="65" t="s">
        <v>201</v>
      </c>
      <c r="C483" s="65"/>
      <c r="D483" s="65" t="s">
        <v>202</v>
      </c>
      <c r="E483" s="65"/>
      <c r="F483" s="42"/>
      <c r="G483" s="45">
        <f>SUM(G484:G486)</f>
        <v>6741</v>
      </c>
      <c r="H483" s="45">
        <f>SUM(H484:H486)</f>
        <v>6913</v>
      </c>
    </row>
    <row r="484" spans="1:8" ht="15.75" customHeight="1">
      <c r="A484" s="29"/>
      <c r="B484" s="42"/>
      <c r="C484" s="42" t="s">
        <v>203</v>
      </c>
      <c r="D484" s="42" t="s">
        <v>204</v>
      </c>
      <c r="E484" s="42"/>
      <c r="F484" s="42"/>
      <c r="G484" s="38">
        <v>6366</v>
      </c>
      <c r="H484" s="38">
        <v>6380</v>
      </c>
    </row>
    <row r="485" spans="1:8" ht="15.75" customHeight="1">
      <c r="A485" s="68"/>
      <c r="B485" s="42"/>
      <c r="C485" s="42" t="s">
        <v>205</v>
      </c>
      <c r="D485" s="42" t="s">
        <v>206</v>
      </c>
      <c r="E485" s="42"/>
      <c r="F485" s="42"/>
      <c r="G485" s="38">
        <v>375</v>
      </c>
      <c r="H485" s="38">
        <v>375</v>
      </c>
    </row>
    <row r="486" spans="1:8" ht="15.75" customHeight="1">
      <c r="A486" s="68"/>
      <c r="B486" s="42"/>
      <c r="C486" s="42" t="s">
        <v>307</v>
      </c>
      <c r="D486" s="42" t="s">
        <v>202</v>
      </c>
      <c r="E486" s="42"/>
      <c r="F486" s="42"/>
      <c r="G486" s="38">
        <v>0</v>
      </c>
      <c r="H486" s="38">
        <v>158</v>
      </c>
    </row>
    <row r="487" spans="1:8" ht="15.75" customHeight="1">
      <c r="A487" s="68"/>
      <c r="B487" s="65" t="s">
        <v>207</v>
      </c>
      <c r="C487" s="65"/>
      <c r="D487" s="65" t="s">
        <v>208</v>
      </c>
      <c r="E487" s="65"/>
      <c r="F487" s="42"/>
      <c r="G487" s="45">
        <f>SUM(G488)</f>
        <v>200</v>
      </c>
      <c r="H487" s="45">
        <f>SUM(H488)</f>
        <v>200</v>
      </c>
    </row>
    <row r="488" spans="1:8" ht="15.75" customHeight="1">
      <c r="A488" s="68"/>
      <c r="B488" s="42"/>
      <c r="C488" s="42" t="s">
        <v>214</v>
      </c>
      <c r="D488" s="42" t="s">
        <v>215</v>
      </c>
      <c r="E488" s="42"/>
      <c r="F488" s="42"/>
      <c r="G488" s="38">
        <v>200</v>
      </c>
      <c r="H488" s="38">
        <v>200</v>
      </c>
    </row>
    <row r="489" spans="1:8" ht="15.75" customHeight="1">
      <c r="A489" s="68"/>
      <c r="B489" s="42"/>
      <c r="C489" s="68"/>
      <c r="D489" s="42"/>
      <c r="E489" s="42"/>
      <c r="F489" s="42"/>
      <c r="G489" s="38"/>
      <c r="H489" s="38"/>
    </row>
    <row r="490" spans="1:8" ht="15.75" customHeight="1">
      <c r="A490" s="32" t="s">
        <v>29</v>
      </c>
      <c r="B490" s="65"/>
      <c r="C490" s="65" t="s">
        <v>216</v>
      </c>
      <c r="D490" s="72"/>
      <c r="E490" s="72"/>
      <c r="F490" s="42"/>
      <c r="G490" s="45">
        <f>SUM(G491:G494)</f>
        <v>1910</v>
      </c>
      <c r="H490" s="45">
        <f>SUM(H491:H494)</f>
        <v>1957</v>
      </c>
    </row>
    <row r="491" spans="1:8" ht="15.75" customHeight="1">
      <c r="A491" s="68"/>
      <c r="B491" s="42"/>
      <c r="C491" s="42"/>
      <c r="D491" s="70" t="s">
        <v>217</v>
      </c>
      <c r="E491" s="42"/>
      <c r="F491" s="42"/>
      <c r="G491" s="38">
        <v>1773</v>
      </c>
      <c r="H491" s="38">
        <v>1812</v>
      </c>
    </row>
    <row r="492" spans="1:8" ht="15.75" customHeight="1">
      <c r="A492" s="68"/>
      <c r="B492" s="42"/>
      <c r="C492" s="42"/>
      <c r="D492" s="70" t="s">
        <v>340</v>
      </c>
      <c r="E492" s="42"/>
      <c r="F492" s="42"/>
      <c r="G492" s="38">
        <v>0</v>
      </c>
      <c r="H492" s="38">
        <v>8</v>
      </c>
    </row>
    <row r="493" spans="1:8" ht="15.75" customHeight="1">
      <c r="A493" s="68"/>
      <c r="B493" s="42"/>
      <c r="C493" s="42"/>
      <c r="D493" s="70" t="s">
        <v>219</v>
      </c>
      <c r="E493" s="42"/>
      <c r="F493" s="42"/>
      <c r="G493" s="38">
        <v>65</v>
      </c>
      <c r="H493" s="38">
        <v>65</v>
      </c>
    </row>
    <row r="494" spans="1:8" ht="15.75" customHeight="1">
      <c r="A494" s="68"/>
      <c r="B494" s="42"/>
      <c r="C494" s="42"/>
      <c r="D494" s="70" t="s">
        <v>220</v>
      </c>
      <c r="E494" s="42"/>
      <c r="F494" s="42"/>
      <c r="G494" s="38">
        <v>72</v>
      </c>
      <c r="H494" s="38">
        <v>72</v>
      </c>
    </row>
    <row r="495" spans="1:8" ht="15.75" customHeight="1">
      <c r="A495" s="68"/>
      <c r="B495" s="42"/>
      <c r="C495" s="42"/>
      <c r="D495" s="42"/>
      <c r="E495" s="42"/>
      <c r="F495" s="42"/>
      <c r="G495" s="38"/>
      <c r="H495" s="38"/>
    </row>
    <row r="496" spans="1:8" ht="15.75" customHeight="1">
      <c r="A496" s="32" t="s">
        <v>31</v>
      </c>
      <c r="B496" s="65"/>
      <c r="C496" s="65" t="s">
        <v>32</v>
      </c>
      <c r="D496" s="65"/>
      <c r="E496" s="65"/>
      <c r="F496" s="42"/>
      <c r="G496" s="45">
        <f>G497+G504+G510+G521+G526</f>
        <v>8200</v>
      </c>
      <c r="H496" s="45">
        <f>H497+H504+H510+H521+H526</f>
        <v>8200</v>
      </c>
    </row>
    <row r="497" spans="1:8" ht="15.75" customHeight="1">
      <c r="A497" s="74"/>
      <c r="B497" s="65" t="s">
        <v>221</v>
      </c>
      <c r="C497" s="75"/>
      <c r="D497" s="65" t="s">
        <v>222</v>
      </c>
      <c r="E497" s="76"/>
      <c r="F497" s="42"/>
      <c r="G497" s="45">
        <f>G498+G501</f>
        <v>1850</v>
      </c>
      <c r="H497" s="45">
        <f>H498+H501</f>
        <v>1850</v>
      </c>
    </row>
    <row r="498" spans="1:8" ht="15.75" customHeight="1">
      <c r="A498" s="68"/>
      <c r="B498" s="42"/>
      <c r="C498" s="42" t="s">
        <v>223</v>
      </c>
      <c r="D498" s="42" t="s">
        <v>224</v>
      </c>
      <c r="E498" s="74"/>
      <c r="F498" s="42"/>
      <c r="G498" s="38">
        <f>SUM(G499:G500)</f>
        <v>600</v>
      </c>
      <c r="H498" s="38">
        <f>SUM(H499:H500)</f>
        <v>600</v>
      </c>
    </row>
    <row r="499" spans="1:8" ht="15.75" customHeight="1">
      <c r="A499" s="68"/>
      <c r="B499" s="42"/>
      <c r="C499" s="42"/>
      <c r="D499" s="42"/>
      <c r="E499" s="74" t="s">
        <v>226</v>
      </c>
      <c r="F499" s="42"/>
      <c r="G499" s="38">
        <v>100</v>
      </c>
      <c r="H499" s="38">
        <v>100</v>
      </c>
    </row>
    <row r="500" spans="1:8" ht="15.75" customHeight="1">
      <c r="A500" s="68"/>
      <c r="B500" s="42"/>
      <c r="C500" s="42"/>
      <c r="D500" s="42"/>
      <c r="E500" s="74" t="s">
        <v>227</v>
      </c>
      <c r="F500" s="42"/>
      <c r="G500" s="38">
        <v>500</v>
      </c>
      <c r="H500" s="38">
        <v>500</v>
      </c>
    </row>
    <row r="501" spans="1:8" ht="15.75" customHeight="1">
      <c r="A501" s="68"/>
      <c r="B501" s="42"/>
      <c r="C501" s="42" t="s">
        <v>228</v>
      </c>
      <c r="D501" s="42" t="s">
        <v>229</v>
      </c>
      <c r="E501" s="42"/>
      <c r="F501" s="42"/>
      <c r="G501" s="38">
        <f>SUM(G502:G503)</f>
        <v>1250</v>
      </c>
      <c r="H501" s="38">
        <f>SUM(H502:H503)</f>
        <v>1250</v>
      </c>
    </row>
    <row r="502" spans="1:8" ht="15.75" customHeight="1">
      <c r="A502" s="32"/>
      <c r="B502" s="65"/>
      <c r="C502" s="65"/>
      <c r="D502" s="65"/>
      <c r="E502" s="70" t="s">
        <v>230</v>
      </c>
      <c r="F502" s="42"/>
      <c r="G502" s="38">
        <v>250</v>
      </c>
      <c r="H502" s="38">
        <v>250</v>
      </c>
    </row>
    <row r="503" spans="1:8" ht="15.75" customHeight="1">
      <c r="A503" s="32"/>
      <c r="B503" s="65"/>
      <c r="C503" s="65"/>
      <c r="D503" s="65"/>
      <c r="E503" s="70" t="s">
        <v>231</v>
      </c>
      <c r="F503" s="42"/>
      <c r="G503" s="38">
        <v>1000</v>
      </c>
      <c r="H503" s="38">
        <v>1000</v>
      </c>
    </row>
    <row r="504" spans="1:8" ht="15.75" customHeight="1">
      <c r="A504" s="74"/>
      <c r="B504" s="65" t="s">
        <v>232</v>
      </c>
      <c r="C504" s="75"/>
      <c r="D504" s="65" t="s">
        <v>233</v>
      </c>
      <c r="E504" s="75"/>
      <c r="F504" s="42"/>
      <c r="G504" s="45">
        <f>G505+G508</f>
        <v>330</v>
      </c>
      <c r="H504" s="45">
        <f>H505+H508</f>
        <v>330</v>
      </c>
    </row>
    <row r="505" spans="1:8" ht="15.75" customHeight="1">
      <c r="A505" s="68"/>
      <c r="B505" s="42"/>
      <c r="C505" s="42" t="s">
        <v>234</v>
      </c>
      <c r="D505" s="42" t="s">
        <v>235</v>
      </c>
      <c r="E505" s="42"/>
      <c r="F505" s="42"/>
      <c r="G505" s="38">
        <f>SUM(G506:G507)</f>
        <v>200</v>
      </c>
      <c r="H505" s="38">
        <f>SUM(H506:H507)</f>
        <v>200</v>
      </c>
    </row>
    <row r="506" spans="1:8" ht="15.75" customHeight="1">
      <c r="A506" s="68"/>
      <c r="B506" s="42"/>
      <c r="C506" s="42"/>
      <c r="D506" s="42"/>
      <c r="E506" s="70" t="s">
        <v>236</v>
      </c>
      <c r="F506" s="42"/>
      <c r="G506" s="38">
        <v>100</v>
      </c>
      <c r="H506" s="38">
        <v>100</v>
      </c>
    </row>
    <row r="507" spans="1:8" ht="15.75" customHeight="1">
      <c r="A507" s="68"/>
      <c r="B507" s="42"/>
      <c r="C507" s="42"/>
      <c r="D507" s="42"/>
      <c r="E507" s="70" t="s">
        <v>237</v>
      </c>
      <c r="F507" s="42"/>
      <c r="G507" s="38">
        <v>100</v>
      </c>
      <c r="H507" s="38">
        <v>100</v>
      </c>
    </row>
    <row r="508" spans="1:8" ht="15.75" customHeight="1">
      <c r="A508" s="68"/>
      <c r="B508" s="42"/>
      <c r="C508" s="42" t="s">
        <v>239</v>
      </c>
      <c r="D508" s="42" t="s">
        <v>240</v>
      </c>
      <c r="E508" s="42"/>
      <c r="F508" s="42"/>
      <c r="G508" s="38">
        <f>SUM(G509)</f>
        <v>130</v>
      </c>
      <c r="H508" s="38">
        <f>SUM(H509)</f>
        <v>130</v>
      </c>
    </row>
    <row r="509" spans="1:8" ht="15.75" customHeight="1">
      <c r="A509" s="68"/>
      <c r="B509" s="42"/>
      <c r="C509" s="42"/>
      <c r="D509" s="42"/>
      <c r="E509" s="70" t="s">
        <v>241</v>
      </c>
      <c r="F509" s="42"/>
      <c r="G509" s="38">
        <v>130</v>
      </c>
      <c r="H509" s="38">
        <v>130</v>
      </c>
    </row>
    <row r="510" spans="1:8" ht="15.75" customHeight="1">
      <c r="A510" s="74"/>
      <c r="B510" s="65" t="s">
        <v>242</v>
      </c>
      <c r="C510" s="75"/>
      <c r="D510" s="65" t="s">
        <v>243</v>
      </c>
      <c r="E510" s="75"/>
      <c r="F510" s="42"/>
      <c r="G510" s="45">
        <f>G511+G515+G516</f>
        <v>4130</v>
      </c>
      <c r="H510" s="45">
        <f>H511+H515+H516</f>
        <v>4130</v>
      </c>
    </row>
    <row r="511" spans="1:8" ht="15.75" customHeight="1">
      <c r="A511" s="68"/>
      <c r="B511" s="42"/>
      <c r="C511" s="42" t="s">
        <v>244</v>
      </c>
      <c r="D511" s="42" t="s">
        <v>245</v>
      </c>
      <c r="E511" s="42"/>
      <c r="F511" s="42"/>
      <c r="G511" s="38">
        <f>SUM(G512:G514)</f>
        <v>370</v>
      </c>
      <c r="H511" s="38">
        <f>SUM(H512:H514)</f>
        <v>370</v>
      </c>
    </row>
    <row r="512" spans="1:8" ht="15.75" customHeight="1">
      <c r="A512" s="68"/>
      <c r="B512" s="42"/>
      <c r="C512" s="42"/>
      <c r="D512" s="42"/>
      <c r="E512" s="70" t="s">
        <v>246</v>
      </c>
      <c r="F512" s="42"/>
      <c r="G512" s="38">
        <v>180</v>
      </c>
      <c r="H512" s="38">
        <v>180</v>
      </c>
    </row>
    <row r="513" spans="1:8" ht="15.75" customHeight="1">
      <c r="A513" s="68"/>
      <c r="B513" s="42"/>
      <c r="C513" s="42"/>
      <c r="D513" s="42"/>
      <c r="E513" s="70" t="s">
        <v>247</v>
      </c>
      <c r="F513" s="42"/>
      <c r="G513" s="38">
        <v>150</v>
      </c>
      <c r="H513" s="38">
        <v>150</v>
      </c>
    </row>
    <row r="514" spans="1:8" ht="15.75" customHeight="1">
      <c r="A514" s="68"/>
      <c r="B514" s="42"/>
      <c r="C514" s="42"/>
      <c r="D514" s="42"/>
      <c r="E514" s="70" t="s">
        <v>248</v>
      </c>
      <c r="F514" s="42"/>
      <c r="G514" s="38">
        <v>40</v>
      </c>
      <c r="H514" s="38">
        <v>40</v>
      </c>
    </row>
    <row r="515" spans="1:8" ht="15.75" customHeight="1">
      <c r="A515" s="68"/>
      <c r="B515" s="42"/>
      <c r="C515" s="42" t="s">
        <v>251</v>
      </c>
      <c r="D515" s="42" t="s">
        <v>252</v>
      </c>
      <c r="E515" s="42"/>
      <c r="F515" s="42"/>
      <c r="G515" s="38">
        <v>60</v>
      </c>
      <c r="H515" s="38">
        <v>60</v>
      </c>
    </row>
    <row r="516" spans="1:8" ht="15.75" customHeight="1">
      <c r="A516" s="68"/>
      <c r="B516" s="42"/>
      <c r="C516" s="42" t="s">
        <v>253</v>
      </c>
      <c r="D516" s="42" t="s">
        <v>254</v>
      </c>
      <c r="E516" s="42"/>
      <c r="F516" s="42"/>
      <c r="G516" s="38">
        <f>SUM(G517:G520)</f>
        <v>3700</v>
      </c>
      <c r="H516" s="38">
        <f>SUM(H517:H520)</f>
        <v>3700</v>
      </c>
    </row>
    <row r="517" spans="1:8" ht="15.75" customHeight="1">
      <c r="A517" s="68"/>
      <c r="B517" s="42"/>
      <c r="C517" s="42"/>
      <c r="D517" s="42"/>
      <c r="E517" s="70" t="s">
        <v>255</v>
      </c>
      <c r="F517" s="42"/>
      <c r="G517" s="38">
        <v>100</v>
      </c>
      <c r="H517" s="38">
        <v>100</v>
      </c>
    </row>
    <row r="518" spans="1:8" ht="15.75" customHeight="1">
      <c r="A518" s="68"/>
      <c r="B518" s="42"/>
      <c r="C518" s="42"/>
      <c r="D518" s="42"/>
      <c r="E518" s="70" t="s">
        <v>342</v>
      </c>
      <c r="F518" s="42"/>
      <c r="G518" s="38">
        <v>600</v>
      </c>
      <c r="H518" s="38">
        <v>600</v>
      </c>
    </row>
    <row r="519" spans="1:8" ht="15.75" customHeight="1">
      <c r="A519" s="68"/>
      <c r="B519" s="42"/>
      <c r="C519" s="42"/>
      <c r="D519" s="42"/>
      <c r="E519" s="70" t="s">
        <v>343</v>
      </c>
      <c r="F519" s="42"/>
      <c r="G519" s="38">
        <v>1600</v>
      </c>
      <c r="H519" s="38">
        <v>1600</v>
      </c>
    </row>
    <row r="520" spans="1:8" ht="15.75" customHeight="1">
      <c r="A520" s="68"/>
      <c r="B520" s="42"/>
      <c r="C520" s="42"/>
      <c r="D520" s="42"/>
      <c r="E520" s="70" t="s">
        <v>256</v>
      </c>
      <c r="F520" s="42"/>
      <c r="G520" s="38">
        <v>1400</v>
      </c>
      <c r="H520" s="38">
        <v>1400</v>
      </c>
    </row>
    <row r="521" spans="1:8" ht="15.75" customHeight="1">
      <c r="A521" s="74"/>
      <c r="B521" s="65" t="s">
        <v>258</v>
      </c>
      <c r="C521" s="75"/>
      <c r="D521" s="65" t="s">
        <v>259</v>
      </c>
      <c r="E521" s="75"/>
      <c r="F521" s="42"/>
      <c r="G521" s="45">
        <f>G522+G524</f>
        <v>350</v>
      </c>
      <c r="H521" s="45">
        <f>H522+H524</f>
        <v>350</v>
      </c>
    </row>
    <row r="522" spans="1:8" ht="15.75" customHeight="1">
      <c r="A522" s="68"/>
      <c r="B522" s="42"/>
      <c r="C522" s="42" t="s">
        <v>260</v>
      </c>
      <c r="D522" s="42" t="s">
        <v>261</v>
      </c>
      <c r="E522" s="42"/>
      <c r="F522" s="42"/>
      <c r="G522" s="38">
        <f>G523</f>
        <v>250</v>
      </c>
      <c r="H522" s="38">
        <f>H523</f>
        <v>250</v>
      </c>
    </row>
    <row r="523" spans="1:8" ht="15.75" customHeight="1">
      <c r="A523" s="68"/>
      <c r="B523" s="42"/>
      <c r="C523" s="42"/>
      <c r="D523" s="42"/>
      <c r="E523" s="70" t="s">
        <v>262</v>
      </c>
      <c r="F523" s="42"/>
      <c r="G523" s="38">
        <v>250</v>
      </c>
      <c r="H523" s="38">
        <v>250</v>
      </c>
    </row>
    <row r="524" spans="1:8" ht="15.75" customHeight="1">
      <c r="A524" s="68"/>
      <c r="B524" s="42"/>
      <c r="C524" s="42" t="s">
        <v>263</v>
      </c>
      <c r="D524" s="42" t="s">
        <v>264</v>
      </c>
      <c r="E524" s="42"/>
      <c r="F524" s="42"/>
      <c r="G524" s="38">
        <f>SUM(G525)</f>
        <v>100</v>
      </c>
      <c r="H524" s="38">
        <f>SUM(H525)</f>
        <v>100</v>
      </c>
    </row>
    <row r="525" spans="1:8" ht="15.75" customHeight="1">
      <c r="A525" s="68"/>
      <c r="B525" s="42"/>
      <c r="C525" s="42"/>
      <c r="D525" s="42"/>
      <c r="E525" s="70" t="s">
        <v>265</v>
      </c>
      <c r="F525" s="42"/>
      <c r="G525" s="38">
        <v>100</v>
      </c>
      <c r="H525" s="38">
        <v>100</v>
      </c>
    </row>
    <row r="526" spans="1:8" ht="15.75" customHeight="1">
      <c r="A526" s="74"/>
      <c r="B526" s="65" t="s">
        <v>266</v>
      </c>
      <c r="C526" s="75"/>
      <c r="D526" s="65" t="s">
        <v>267</v>
      </c>
      <c r="E526" s="75"/>
      <c r="F526" s="42"/>
      <c r="G526" s="45">
        <f>G527+G528</f>
        <v>1540</v>
      </c>
      <c r="H526" s="45">
        <f>H527+H528</f>
        <v>1540</v>
      </c>
    </row>
    <row r="527" spans="1:8" ht="15.75" customHeight="1">
      <c r="A527" s="68"/>
      <c r="B527" s="42"/>
      <c r="C527" s="42" t="s">
        <v>268</v>
      </c>
      <c r="D527" s="42" t="s">
        <v>269</v>
      </c>
      <c r="E527" s="42"/>
      <c r="F527" s="42"/>
      <c r="G527" s="38">
        <v>1440</v>
      </c>
      <c r="H527" s="38">
        <v>1440</v>
      </c>
    </row>
    <row r="528" spans="1:8" ht="15.75" customHeight="1">
      <c r="A528" s="68"/>
      <c r="B528" s="42"/>
      <c r="C528" s="42" t="s">
        <v>344</v>
      </c>
      <c r="D528" s="42" t="s">
        <v>345</v>
      </c>
      <c r="E528" s="42"/>
      <c r="F528" s="42"/>
      <c r="G528" s="38">
        <f>G529</f>
        <v>100</v>
      </c>
      <c r="H528" s="38">
        <f>H529</f>
        <v>100</v>
      </c>
    </row>
    <row r="529" spans="1:8" ht="15.75" customHeight="1">
      <c r="A529" s="68"/>
      <c r="B529" s="42"/>
      <c r="C529" s="42"/>
      <c r="D529" s="70" t="s">
        <v>346</v>
      </c>
      <c r="E529" s="42"/>
      <c r="F529" s="42"/>
      <c r="G529" s="38">
        <v>100</v>
      </c>
      <c r="H529" s="38">
        <v>100</v>
      </c>
    </row>
    <row r="530" spans="1:8" ht="15.75" customHeight="1">
      <c r="A530" s="80" t="s">
        <v>38</v>
      </c>
      <c r="B530" s="42"/>
      <c r="C530" s="65" t="s">
        <v>39</v>
      </c>
      <c r="D530" s="42"/>
      <c r="E530" s="42"/>
      <c r="F530" s="42"/>
      <c r="G530" s="45">
        <f>G531+G533</f>
        <v>2000</v>
      </c>
      <c r="H530" s="45">
        <f>H531+H533</f>
        <v>2000</v>
      </c>
    </row>
    <row r="531" spans="1:8" ht="15.75" customHeight="1">
      <c r="A531" s="68"/>
      <c r="B531" s="42" t="s">
        <v>347</v>
      </c>
      <c r="C531" s="42"/>
      <c r="D531" s="42" t="s">
        <v>348</v>
      </c>
      <c r="E531" s="42"/>
      <c r="F531" s="42"/>
      <c r="G531" s="38">
        <f>G532</f>
        <v>1575</v>
      </c>
      <c r="H531" s="38">
        <f>H532</f>
        <v>1575</v>
      </c>
    </row>
    <row r="532" spans="1:8" ht="15.75" customHeight="1">
      <c r="A532" s="68"/>
      <c r="B532" s="42"/>
      <c r="C532" s="42"/>
      <c r="D532" s="42"/>
      <c r="E532" s="42" t="s">
        <v>349</v>
      </c>
      <c r="F532" s="42"/>
      <c r="G532" s="38">
        <v>1575</v>
      </c>
      <c r="H532" s="38">
        <v>1575</v>
      </c>
    </row>
    <row r="533" spans="1:8" ht="15.75" customHeight="1">
      <c r="A533" s="68"/>
      <c r="B533" s="42" t="s">
        <v>303</v>
      </c>
      <c r="C533" s="42"/>
      <c r="D533" s="42" t="s">
        <v>304</v>
      </c>
      <c r="E533" s="42"/>
      <c r="F533" s="42"/>
      <c r="G533" s="38">
        <v>425</v>
      </c>
      <c r="H533" s="38">
        <v>425</v>
      </c>
    </row>
    <row r="534" spans="1:8" ht="15.75" customHeight="1">
      <c r="A534" s="68"/>
      <c r="B534" s="42"/>
      <c r="C534" s="42"/>
      <c r="D534" s="42"/>
      <c r="E534" s="42"/>
      <c r="F534" s="42"/>
      <c r="G534" s="38"/>
      <c r="H534" s="38"/>
    </row>
    <row r="535" spans="1:8" ht="15.75" customHeight="1">
      <c r="A535" s="10" t="s">
        <v>143</v>
      </c>
      <c r="B535" s="17"/>
      <c r="C535" s="17"/>
      <c r="D535" s="17"/>
      <c r="E535" s="17"/>
      <c r="F535" s="17"/>
      <c r="G535" s="36">
        <f>G536</f>
        <v>31632</v>
      </c>
      <c r="H535" s="36">
        <f>H536</f>
        <v>30663</v>
      </c>
    </row>
    <row r="536" spans="1:8" ht="15.75" customHeight="1">
      <c r="A536" s="32" t="s">
        <v>35</v>
      </c>
      <c r="B536" s="65"/>
      <c r="C536" s="65" t="s">
        <v>36</v>
      </c>
      <c r="D536" s="65"/>
      <c r="E536" s="65"/>
      <c r="F536" s="42"/>
      <c r="G536" s="45">
        <f>SUM(G537)</f>
        <v>31632</v>
      </c>
      <c r="H536" s="45">
        <f>SUM(H537)</f>
        <v>30663</v>
      </c>
    </row>
    <row r="537" spans="1:8" ht="15.75" customHeight="1">
      <c r="A537" s="68"/>
      <c r="B537" s="42"/>
      <c r="C537" s="42" t="s">
        <v>272</v>
      </c>
      <c r="D537" s="42" t="s">
        <v>350</v>
      </c>
      <c r="E537" s="42"/>
      <c r="F537" s="42"/>
      <c r="G537" s="38">
        <v>31632</v>
      </c>
      <c r="H537" s="38">
        <v>30663</v>
      </c>
    </row>
    <row r="538" spans="1:8" ht="15.75" customHeight="1">
      <c r="A538" s="68"/>
      <c r="B538" s="42"/>
      <c r="C538" s="42"/>
      <c r="D538" s="42" t="s">
        <v>351</v>
      </c>
      <c r="E538" s="42"/>
      <c r="F538" s="42">
        <v>27794</v>
      </c>
      <c r="G538" s="38"/>
      <c r="H538" s="38"/>
    </row>
    <row r="539" spans="1:8" ht="15.75" customHeight="1">
      <c r="A539" s="68"/>
      <c r="B539" s="42"/>
      <c r="C539" s="42"/>
      <c r="D539" s="42" t="s">
        <v>352</v>
      </c>
      <c r="E539" s="42"/>
      <c r="F539" s="42">
        <v>803</v>
      </c>
      <c r="G539" s="38"/>
      <c r="H539" s="38"/>
    </row>
    <row r="540" spans="1:8" ht="15.75" customHeight="1">
      <c r="A540" s="68"/>
      <c r="B540" s="42"/>
      <c r="C540" s="42"/>
      <c r="D540" s="42" t="s">
        <v>353</v>
      </c>
      <c r="E540" s="42"/>
      <c r="F540" s="42">
        <v>3105</v>
      </c>
      <c r="G540" s="38"/>
      <c r="H540" s="38"/>
    </row>
    <row r="541" spans="1:8" ht="15.75" customHeight="1">
      <c r="A541" s="68"/>
      <c r="B541" s="42"/>
      <c r="C541" s="42"/>
      <c r="D541" s="42"/>
      <c r="E541" s="42"/>
      <c r="F541" s="42"/>
      <c r="G541" s="38"/>
      <c r="H541" s="38"/>
    </row>
    <row r="542" spans="1:8" ht="15.75" customHeight="1">
      <c r="A542" s="29"/>
      <c r="B542" s="29"/>
      <c r="C542" s="29"/>
      <c r="D542" s="29"/>
      <c r="E542" s="29"/>
      <c r="F542" s="42"/>
      <c r="G542" s="38"/>
      <c r="H542" s="38"/>
    </row>
    <row r="543" spans="1:8" ht="15.75" customHeight="1">
      <c r="A543" s="10" t="s">
        <v>354</v>
      </c>
      <c r="B543" s="17"/>
      <c r="C543" s="17"/>
      <c r="D543" s="17"/>
      <c r="E543" s="17"/>
      <c r="F543" s="85">
        <v>1.5</v>
      </c>
      <c r="G543" s="36">
        <f>G544+G549+G555</f>
        <v>7714</v>
      </c>
      <c r="H543" s="36">
        <f>H544+H549+H555</f>
        <v>7930</v>
      </c>
    </row>
    <row r="544" spans="1:8" ht="15.75" customHeight="1">
      <c r="A544" s="32" t="s">
        <v>27</v>
      </c>
      <c r="B544" s="65"/>
      <c r="C544" s="65" t="s">
        <v>200</v>
      </c>
      <c r="D544" s="65"/>
      <c r="E544" s="65"/>
      <c r="F544" s="42"/>
      <c r="G544" s="45">
        <f>SUM(G545)</f>
        <v>2277</v>
      </c>
      <c r="H544" s="45">
        <f>SUM(H545)</f>
        <v>2448</v>
      </c>
    </row>
    <row r="545" spans="1:8" ht="15.75" customHeight="1">
      <c r="A545" s="68"/>
      <c r="B545" s="65" t="s">
        <v>201</v>
      </c>
      <c r="C545" s="65"/>
      <c r="D545" s="65" t="s">
        <v>202</v>
      </c>
      <c r="E545" s="65"/>
      <c r="F545" s="42"/>
      <c r="G545" s="45">
        <f>SUM(G546:G548)</f>
        <v>2277</v>
      </c>
      <c r="H545" s="45">
        <f>SUM(H546:H548)</f>
        <v>2448</v>
      </c>
    </row>
    <row r="546" spans="1:8" ht="15.75" customHeight="1">
      <c r="A546" s="29"/>
      <c r="B546" s="42"/>
      <c r="C546" s="42" t="s">
        <v>203</v>
      </c>
      <c r="D546" s="42" t="s">
        <v>204</v>
      </c>
      <c r="E546" s="42"/>
      <c r="F546" s="42"/>
      <c r="G546" s="38">
        <v>2052</v>
      </c>
      <c r="H546" s="38">
        <v>2040</v>
      </c>
    </row>
    <row r="547" spans="1:8" ht="15.75" customHeight="1">
      <c r="A547" s="68"/>
      <c r="B547" s="42"/>
      <c r="C547" s="42" t="s">
        <v>205</v>
      </c>
      <c r="D547" s="42" t="s">
        <v>206</v>
      </c>
      <c r="E547" s="42"/>
      <c r="F547" s="42"/>
      <c r="G547" s="38">
        <v>225</v>
      </c>
      <c r="H547" s="38">
        <v>225</v>
      </c>
    </row>
    <row r="548" spans="1:8" ht="15.75" customHeight="1">
      <c r="A548" s="68"/>
      <c r="B548" s="42"/>
      <c r="C548" s="68" t="s">
        <v>307</v>
      </c>
      <c r="D548" s="42" t="s">
        <v>202</v>
      </c>
      <c r="E548" s="42"/>
      <c r="F548" s="42"/>
      <c r="G548" s="38">
        <v>0</v>
      </c>
      <c r="H548" s="38">
        <v>183</v>
      </c>
    </row>
    <row r="549" spans="1:8" ht="15.75" customHeight="1">
      <c r="A549" s="32" t="s">
        <v>29</v>
      </c>
      <c r="B549" s="65"/>
      <c r="C549" s="65" t="s">
        <v>216</v>
      </c>
      <c r="D549" s="72"/>
      <c r="E549" s="72"/>
      <c r="F549" s="42"/>
      <c r="G549" s="38">
        <f>SUM(G550:G553)</f>
        <v>637</v>
      </c>
      <c r="H549" s="38">
        <f>SUM(H550:H553)</f>
        <v>682</v>
      </c>
    </row>
    <row r="550" spans="1:8" ht="15.75" customHeight="1">
      <c r="A550" s="68"/>
      <c r="B550" s="42"/>
      <c r="C550" s="42"/>
      <c r="D550" s="70" t="s">
        <v>217</v>
      </c>
      <c r="E550" s="42"/>
      <c r="F550" s="42"/>
      <c r="G550" s="38">
        <v>554</v>
      </c>
      <c r="H550" s="38">
        <v>573</v>
      </c>
    </row>
    <row r="551" spans="1:8" ht="15.75" customHeight="1">
      <c r="A551" s="68"/>
      <c r="B551" s="42"/>
      <c r="C551" s="42"/>
      <c r="D551" s="70" t="s">
        <v>219</v>
      </c>
      <c r="E551" s="42"/>
      <c r="F551" s="42"/>
      <c r="G551" s="38">
        <v>39</v>
      </c>
      <c r="H551" s="38">
        <v>39</v>
      </c>
    </row>
    <row r="552" spans="1:8" ht="15.75" customHeight="1">
      <c r="A552" s="68"/>
      <c r="B552" s="42"/>
      <c r="C552" s="42"/>
      <c r="D552" s="70" t="s">
        <v>340</v>
      </c>
      <c r="E552" s="42"/>
      <c r="F552" s="42"/>
      <c r="G552" s="38">
        <v>0</v>
      </c>
      <c r="H552" s="38">
        <v>26</v>
      </c>
    </row>
    <row r="553" spans="1:8" ht="15.75" customHeight="1">
      <c r="A553" s="68"/>
      <c r="B553" s="42"/>
      <c r="C553" s="42"/>
      <c r="D553" s="70" t="s">
        <v>220</v>
      </c>
      <c r="E553" s="42"/>
      <c r="F553" s="42"/>
      <c r="G553" s="38">
        <v>44</v>
      </c>
      <c r="H553" s="38">
        <v>44</v>
      </c>
    </row>
    <row r="554" spans="1:8" ht="15.75" customHeight="1">
      <c r="A554" s="68"/>
      <c r="B554" s="42"/>
      <c r="C554" s="42"/>
      <c r="D554" s="42"/>
      <c r="E554" s="42"/>
      <c r="F554" s="42"/>
      <c r="G554" s="38"/>
      <c r="H554" s="38"/>
    </row>
    <row r="555" spans="1:8" ht="15.75" customHeight="1">
      <c r="A555" s="32" t="s">
        <v>31</v>
      </c>
      <c r="B555" s="65"/>
      <c r="C555" s="65" t="s">
        <v>32</v>
      </c>
      <c r="D555" s="65"/>
      <c r="E555" s="65"/>
      <c r="F555" s="42"/>
      <c r="G555" s="45">
        <f>G556+G559+G562+G572</f>
        <v>4800</v>
      </c>
      <c r="H555" s="45">
        <f>H556+H559+H562+H572</f>
        <v>4800</v>
      </c>
    </row>
    <row r="556" spans="1:8" ht="15.75" customHeight="1">
      <c r="A556" s="74"/>
      <c r="B556" s="65" t="s">
        <v>221</v>
      </c>
      <c r="C556" s="70"/>
      <c r="D556" s="65" t="s">
        <v>222</v>
      </c>
      <c r="E556" s="74"/>
      <c r="F556" s="42"/>
      <c r="G556" s="45">
        <f>SUM(G558)</f>
        <v>350</v>
      </c>
      <c r="H556" s="45">
        <f>SUM(H558)</f>
        <v>350</v>
      </c>
    </row>
    <row r="557" spans="1:8" ht="15.75" customHeight="1">
      <c r="A557" s="68"/>
      <c r="B557" s="42"/>
      <c r="C557" s="42" t="s">
        <v>228</v>
      </c>
      <c r="D557" s="42" t="s">
        <v>229</v>
      </c>
      <c r="E557" s="42"/>
      <c r="F557" s="42"/>
      <c r="G557" s="38">
        <f>G558</f>
        <v>350</v>
      </c>
      <c r="H557" s="38">
        <f>H558</f>
        <v>350</v>
      </c>
    </row>
    <row r="558" spans="1:8" ht="15.75" customHeight="1">
      <c r="A558" s="32"/>
      <c r="B558" s="65"/>
      <c r="C558" s="65"/>
      <c r="D558" s="65"/>
      <c r="E558" s="70" t="s">
        <v>231</v>
      </c>
      <c r="F558" s="42"/>
      <c r="G558" s="38">
        <v>350</v>
      </c>
      <c r="H558" s="38">
        <v>350</v>
      </c>
    </row>
    <row r="559" spans="1:8" ht="15.75" customHeight="1">
      <c r="A559" s="74"/>
      <c r="B559" s="65" t="s">
        <v>232</v>
      </c>
      <c r="C559" s="70"/>
      <c r="D559" s="65" t="s">
        <v>233</v>
      </c>
      <c r="E559" s="70"/>
      <c r="F559" s="42"/>
      <c r="G559" s="45">
        <f>SUM(G560)</f>
        <v>150</v>
      </c>
      <c r="H559" s="45">
        <f>SUM(H560)</f>
        <v>150</v>
      </c>
    </row>
    <row r="560" spans="1:8" ht="15.75" customHeight="1">
      <c r="A560" s="68"/>
      <c r="B560" s="42"/>
      <c r="C560" s="42" t="s">
        <v>239</v>
      </c>
      <c r="D560" s="42" t="s">
        <v>240</v>
      </c>
      <c r="E560" s="42"/>
      <c r="F560" s="42"/>
      <c r="G560" s="38">
        <f>SUM(G561)</f>
        <v>150</v>
      </c>
      <c r="H560" s="38">
        <f>SUM(H561)</f>
        <v>150</v>
      </c>
    </row>
    <row r="561" spans="1:8" ht="15.75" customHeight="1">
      <c r="A561" s="68"/>
      <c r="B561" s="42"/>
      <c r="C561" s="42"/>
      <c r="D561" s="42"/>
      <c r="E561" s="70" t="s">
        <v>241</v>
      </c>
      <c r="F561" s="42"/>
      <c r="G561" s="38">
        <v>150</v>
      </c>
      <c r="H561" s="38">
        <v>150</v>
      </c>
    </row>
    <row r="562" spans="1:8" ht="15.75" customHeight="1">
      <c r="A562" s="74"/>
      <c r="B562" s="65" t="s">
        <v>242</v>
      </c>
      <c r="C562" s="70"/>
      <c r="D562" s="65" t="s">
        <v>243</v>
      </c>
      <c r="E562" s="70"/>
      <c r="F562" s="42"/>
      <c r="G562" s="45">
        <f>G563+G568+G569+G567</f>
        <v>3350</v>
      </c>
      <c r="H562" s="45">
        <f>H563+H568+H569+H567</f>
        <v>3350</v>
      </c>
    </row>
    <row r="563" spans="1:8" ht="15.75" customHeight="1">
      <c r="A563" s="68"/>
      <c r="B563" s="42"/>
      <c r="C563" s="42" t="s">
        <v>244</v>
      </c>
      <c r="D563" s="42" t="s">
        <v>245</v>
      </c>
      <c r="E563" s="42"/>
      <c r="F563" s="42"/>
      <c r="G563" s="38">
        <f>SUM(G564:G566)</f>
        <v>2880</v>
      </c>
      <c r="H563" s="38">
        <f>SUM(H564:H566)</f>
        <v>2880</v>
      </c>
    </row>
    <row r="564" spans="1:8" ht="15.75" customHeight="1">
      <c r="A564" s="68"/>
      <c r="B564" s="42"/>
      <c r="C564" s="42"/>
      <c r="D564" s="42"/>
      <c r="E564" s="70" t="s">
        <v>246</v>
      </c>
      <c r="F564" s="42"/>
      <c r="G564" s="38">
        <v>880</v>
      </c>
      <c r="H564" s="38">
        <v>880</v>
      </c>
    </row>
    <row r="565" spans="1:8" ht="15.75" customHeight="1">
      <c r="A565" s="68"/>
      <c r="B565" s="42"/>
      <c r="C565" s="42"/>
      <c r="D565" s="42"/>
      <c r="E565" s="70" t="s">
        <v>247</v>
      </c>
      <c r="F565" s="42"/>
      <c r="G565" s="38">
        <v>1600</v>
      </c>
      <c r="H565" s="38">
        <v>1600</v>
      </c>
    </row>
    <row r="566" spans="1:8" ht="15.75" customHeight="1">
      <c r="A566" s="68"/>
      <c r="B566" s="42"/>
      <c r="C566" s="42"/>
      <c r="D566" s="42"/>
      <c r="E566" s="70" t="s">
        <v>248</v>
      </c>
      <c r="F566" s="42"/>
      <c r="G566" s="38">
        <v>400</v>
      </c>
      <c r="H566" s="38">
        <v>400</v>
      </c>
    </row>
    <row r="567" spans="1:8" ht="15.75" customHeight="1">
      <c r="A567" s="68"/>
      <c r="B567" s="42"/>
      <c r="C567" s="42" t="s">
        <v>249</v>
      </c>
      <c r="D567" s="42" t="s">
        <v>250</v>
      </c>
      <c r="E567" s="42"/>
      <c r="F567" s="42"/>
      <c r="G567" s="38">
        <v>100</v>
      </c>
      <c r="H567" s="38">
        <v>100</v>
      </c>
    </row>
    <row r="568" spans="1:8" ht="15.75" customHeight="1">
      <c r="A568" s="68"/>
      <c r="B568" s="42"/>
      <c r="C568" s="42" t="s">
        <v>251</v>
      </c>
      <c r="D568" s="42" t="s">
        <v>252</v>
      </c>
      <c r="E568" s="42"/>
      <c r="F568" s="42"/>
      <c r="G568" s="38">
        <v>100</v>
      </c>
      <c r="H568" s="38">
        <v>100</v>
      </c>
    </row>
    <row r="569" spans="1:8" ht="15.75" customHeight="1">
      <c r="A569" s="68"/>
      <c r="B569" s="42"/>
      <c r="C569" s="42" t="s">
        <v>253</v>
      </c>
      <c r="D569" s="42" t="s">
        <v>254</v>
      </c>
      <c r="E569" s="42"/>
      <c r="F569" s="42"/>
      <c r="G569" s="38">
        <f>SUM(G570:G571)</f>
        <v>270</v>
      </c>
      <c r="H569" s="38">
        <f>SUM(H570:H571)</f>
        <v>270</v>
      </c>
    </row>
    <row r="570" spans="1:8" ht="15.75" customHeight="1">
      <c r="A570" s="68"/>
      <c r="B570" s="42"/>
      <c r="C570" s="42"/>
      <c r="D570" s="42"/>
      <c r="E570" s="70" t="s">
        <v>295</v>
      </c>
      <c r="F570" s="42"/>
      <c r="G570" s="38">
        <v>120</v>
      </c>
      <c r="H570" s="38">
        <v>120</v>
      </c>
    </row>
    <row r="571" spans="1:8" ht="15.75" customHeight="1">
      <c r="A571" s="68"/>
      <c r="B571" s="42"/>
      <c r="C571" s="42"/>
      <c r="D571" s="42"/>
      <c r="E571" s="70" t="s">
        <v>256</v>
      </c>
      <c r="F571" s="42"/>
      <c r="G571" s="38">
        <v>150</v>
      </c>
      <c r="H571" s="38">
        <v>150</v>
      </c>
    </row>
    <row r="572" spans="1:8" ht="15.75" customHeight="1">
      <c r="A572" s="74"/>
      <c r="B572" s="65" t="s">
        <v>266</v>
      </c>
      <c r="C572" s="70"/>
      <c r="D572" s="65" t="s">
        <v>267</v>
      </c>
      <c r="E572" s="70"/>
      <c r="F572" s="42"/>
      <c r="G572" s="45">
        <f>SUM(G573)</f>
        <v>950</v>
      </c>
      <c r="H572" s="45">
        <f>SUM(H573)</f>
        <v>950</v>
      </c>
    </row>
    <row r="573" spans="1:8" ht="15.75" customHeight="1">
      <c r="A573" s="68"/>
      <c r="B573" s="42"/>
      <c r="C573" s="42" t="s">
        <v>268</v>
      </c>
      <c r="D573" s="42" t="s">
        <v>269</v>
      </c>
      <c r="E573" s="42"/>
      <c r="F573" s="42"/>
      <c r="G573" s="38">
        <v>950</v>
      </c>
      <c r="H573" s="38">
        <v>950</v>
      </c>
    </row>
    <row r="574" spans="1:8" ht="15.75" customHeight="1">
      <c r="A574" s="68"/>
      <c r="B574" s="42"/>
      <c r="C574" s="42"/>
      <c r="D574" s="42"/>
      <c r="E574" s="42"/>
      <c r="F574" s="42"/>
      <c r="G574" s="38"/>
      <c r="H574" s="38"/>
    </row>
    <row r="575" spans="1:8" ht="15.75" customHeight="1">
      <c r="A575" s="10" t="s">
        <v>355</v>
      </c>
      <c r="B575" s="17"/>
      <c r="C575" s="17"/>
      <c r="D575" s="17"/>
      <c r="E575" s="17"/>
      <c r="F575" s="85">
        <v>1.5</v>
      </c>
      <c r="G575" s="36">
        <f>G576+G581+G586</f>
        <v>7714</v>
      </c>
      <c r="H575" s="36">
        <f>H576+H581+H586</f>
        <v>7870</v>
      </c>
    </row>
    <row r="576" spans="1:8" ht="15.75" customHeight="1">
      <c r="A576" s="32" t="s">
        <v>27</v>
      </c>
      <c r="B576" s="65"/>
      <c r="C576" s="65" t="s">
        <v>200</v>
      </c>
      <c r="D576" s="65"/>
      <c r="E576" s="65"/>
      <c r="F576" s="42"/>
      <c r="G576" s="45">
        <f>SUM(G577)</f>
        <v>2277</v>
      </c>
      <c r="H576" s="45">
        <f>SUM(H577)</f>
        <v>2399</v>
      </c>
    </row>
    <row r="577" spans="1:8" ht="15.75" customHeight="1">
      <c r="A577" s="68"/>
      <c r="B577" s="65" t="s">
        <v>201</v>
      </c>
      <c r="C577" s="65"/>
      <c r="D577" s="65" t="s">
        <v>202</v>
      </c>
      <c r="E577" s="65"/>
      <c r="F577" s="42"/>
      <c r="G577" s="45">
        <f>SUM(G578:G580)</f>
        <v>2277</v>
      </c>
      <c r="H577" s="45">
        <f>SUM(H578:H580)</f>
        <v>2399</v>
      </c>
    </row>
    <row r="578" spans="1:8" ht="15.75" customHeight="1">
      <c r="A578" s="29"/>
      <c r="B578" s="42"/>
      <c r="C578" s="42" t="s">
        <v>203</v>
      </c>
      <c r="D578" s="42" t="s">
        <v>204</v>
      </c>
      <c r="E578" s="42"/>
      <c r="F578" s="42"/>
      <c r="G578" s="38">
        <v>2052</v>
      </c>
      <c r="H578" s="38">
        <v>2062</v>
      </c>
    </row>
    <row r="579" spans="1:8" ht="15.75" customHeight="1">
      <c r="A579" s="68"/>
      <c r="B579" s="42"/>
      <c r="C579" s="42" t="s">
        <v>205</v>
      </c>
      <c r="D579" s="42" t="s">
        <v>206</v>
      </c>
      <c r="E579" s="42"/>
      <c r="F579" s="42"/>
      <c r="G579" s="38">
        <v>225</v>
      </c>
      <c r="H579" s="38">
        <v>225</v>
      </c>
    </row>
    <row r="580" spans="1:8" ht="15.75" customHeight="1">
      <c r="A580" s="68"/>
      <c r="B580" s="42"/>
      <c r="C580" s="68" t="s">
        <v>307</v>
      </c>
      <c r="D580" s="42" t="s">
        <v>202</v>
      </c>
      <c r="E580" s="42"/>
      <c r="F580" s="42"/>
      <c r="G580" s="38">
        <v>0</v>
      </c>
      <c r="H580" s="38">
        <v>112</v>
      </c>
    </row>
    <row r="581" spans="1:8" ht="15.75" customHeight="1">
      <c r="A581" s="32" t="s">
        <v>29</v>
      </c>
      <c r="B581" s="65"/>
      <c r="C581" s="65" t="s">
        <v>216</v>
      </c>
      <c r="D581" s="72"/>
      <c r="E581" s="72"/>
      <c r="F581" s="42"/>
      <c r="G581" s="45">
        <f>SUM(G582:G584)</f>
        <v>637</v>
      </c>
      <c r="H581" s="45">
        <f>SUM(H582:H584)</f>
        <v>671</v>
      </c>
    </row>
    <row r="582" spans="1:8" ht="15.75" customHeight="1">
      <c r="A582" s="68"/>
      <c r="B582" s="42"/>
      <c r="C582" s="42"/>
      <c r="D582" s="70" t="s">
        <v>217</v>
      </c>
      <c r="E582" s="42"/>
      <c r="F582" s="42"/>
      <c r="G582" s="38">
        <v>554</v>
      </c>
      <c r="H582" s="38">
        <v>588</v>
      </c>
    </row>
    <row r="583" spans="1:8" ht="15.75" customHeight="1">
      <c r="A583" s="68"/>
      <c r="B583" s="42"/>
      <c r="C583" s="42"/>
      <c r="D583" s="70" t="s">
        <v>356</v>
      </c>
      <c r="E583" s="42"/>
      <c r="F583" s="42"/>
      <c r="G583" s="38">
        <v>39</v>
      </c>
      <c r="H583" s="38">
        <v>39</v>
      </c>
    </row>
    <row r="584" spans="1:8" ht="15.75" customHeight="1">
      <c r="A584" s="68"/>
      <c r="B584" s="42"/>
      <c r="C584" s="42"/>
      <c r="D584" s="70" t="s">
        <v>220</v>
      </c>
      <c r="E584" s="42"/>
      <c r="F584" s="42"/>
      <c r="G584" s="38">
        <v>44</v>
      </c>
      <c r="H584" s="38">
        <v>44</v>
      </c>
    </row>
    <row r="585" spans="1:8" ht="15.75" customHeight="1">
      <c r="A585" s="68"/>
      <c r="B585" s="42"/>
      <c r="C585" s="42"/>
      <c r="D585" s="42"/>
      <c r="E585" s="42"/>
      <c r="F585" s="42"/>
      <c r="G585" s="38"/>
      <c r="H585" s="38"/>
    </row>
    <row r="586" spans="1:8" ht="15.75" customHeight="1">
      <c r="A586" s="32" t="s">
        <v>31</v>
      </c>
      <c r="B586" s="65"/>
      <c r="C586" s="65" t="s">
        <v>32</v>
      </c>
      <c r="D586" s="65"/>
      <c r="E586" s="65"/>
      <c r="F586" s="42"/>
      <c r="G586" s="45">
        <f>G587+G590+G593+G603+G598</f>
        <v>4800</v>
      </c>
      <c r="H586" s="45">
        <f>H587+H590+H593+H603+H598</f>
        <v>4800</v>
      </c>
    </row>
    <row r="587" spans="1:8" ht="15.75" customHeight="1">
      <c r="A587" s="74"/>
      <c r="B587" s="65" t="s">
        <v>221</v>
      </c>
      <c r="C587" s="75"/>
      <c r="D587" s="65" t="s">
        <v>222</v>
      </c>
      <c r="E587" s="76"/>
      <c r="F587" s="42"/>
      <c r="G587" s="45">
        <f>SUM(G589)</f>
        <v>350</v>
      </c>
      <c r="H587" s="45">
        <f>SUM(H589)</f>
        <v>350</v>
      </c>
    </row>
    <row r="588" spans="1:8" ht="15.75" customHeight="1">
      <c r="A588" s="68"/>
      <c r="B588" s="42"/>
      <c r="C588" s="42" t="s">
        <v>228</v>
      </c>
      <c r="D588" s="42" t="s">
        <v>229</v>
      </c>
      <c r="E588" s="42"/>
      <c r="F588" s="42"/>
      <c r="G588" s="38">
        <f>G589</f>
        <v>350</v>
      </c>
      <c r="H588" s="38">
        <f>H589</f>
        <v>350</v>
      </c>
    </row>
    <row r="589" spans="1:8" ht="15.75" customHeight="1">
      <c r="A589" s="32"/>
      <c r="B589" s="65"/>
      <c r="C589" s="65"/>
      <c r="D589" s="65"/>
      <c r="E589" s="70" t="s">
        <v>231</v>
      </c>
      <c r="F589" s="42"/>
      <c r="G589" s="38">
        <v>350</v>
      </c>
      <c r="H589" s="38">
        <v>350</v>
      </c>
    </row>
    <row r="590" spans="1:8" ht="15.75" customHeight="1">
      <c r="A590" s="74"/>
      <c r="B590" s="65" t="s">
        <v>232</v>
      </c>
      <c r="C590" s="75"/>
      <c r="D590" s="65" t="s">
        <v>233</v>
      </c>
      <c r="E590" s="75"/>
      <c r="F590" s="42"/>
      <c r="G590" s="45">
        <f>SUM(G591)</f>
        <v>150</v>
      </c>
      <c r="H590" s="45">
        <f>SUM(H591)</f>
        <v>150</v>
      </c>
    </row>
    <row r="591" spans="1:8" ht="15.75" customHeight="1">
      <c r="A591" s="68"/>
      <c r="B591" s="42"/>
      <c r="C591" s="42" t="s">
        <v>239</v>
      </c>
      <c r="D591" s="42" t="s">
        <v>240</v>
      </c>
      <c r="E591" s="42"/>
      <c r="F591" s="42"/>
      <c r="G591" s="38">
        <f>SUM(G592)</f>
        <v>150</v>
      </c>
      <c r="H591" s="38">
        <f>SUM(H592)</f>
        <v>150</v>
      </c>
    </row>
    <row r="592" spans="1:8" ht="15.75" customHeight="1">
      <c r="A592" s="68"/>
      <c r="B592" s="42"/>
      <c r="C592" s="42"/>
      <c r="D592" s="42"/>
      <c r="E592" s="70" t="s">
        <v>241</v>
      </c>
      <c r="F592" s="42"/>
      <c r="G592" s="38">
        <v>150</v>
      </c>
      <c r="H592" s="38">
        <v>150</v>
      </c>
    </row>
    <row r="593" spans="1:8" ht="15.75" customHeight="1">
      <c r="A593" s="74"/>
      <c r="B593" s="65" t="s">
        <v>242</v>
      </c>
      <c r="C593" s="75"/>
      <c r="D593" s="65" t="s">
        <v>243</v>
      </c>
      <c r="E593" s="75"/>
      <c r="F593" s="42"/>
      <c r="G593" s="45">
        <f>G594+G599+G600</f>
        <v>3250</v>
      </c>
      <c r="H593" s="45">
        <f>H594+H599+H600</f>
        <v>3250</v>
      </c>
    </row>
    <row r="594" spans="1:8" ht="15.75" customHeight="1">
      <c r="A594" s="68"/>
      <c r="B594" s="42"/>
      <c r="C594" s="42" t="s">
        <v>244</v>
      </c>
      <c r="D594" s="42" t="s">
        <v>245</v>
      </c>
      <c r="E594" s="42"/>
      <c r="F594" s="42"/>
      <c r="G594" s="38">
        <f>SUM(G595:G597)</f>
        <v>2880</v>
      </c>
      <c r="H594" s="38">
        <f>SUM(H595:H597)</f>
        <v>2880</v>
      </c>
    </row>
    <row r="595" spans="1:8" ht="15.75" customHeight="1">
      <c r="A595" s="68"/>
      <c r="B595" s="42"/>
      <c r="C595" s="42"/>
      <c r="D595" s="42"/>
      <c r="E595" s="70" t="s">
        <v>246</v>
      </c>
      <c r="F595" s="42"/>
      <c r="G595" s="38">
        <v>880</v>
      </c>
      <c r="H595" s="38">
        <v>880</v>
      </c>
    </row>
    <row r="596" spans="1:8" ht="15.75" customHeight="1">
      <c r="A596" s="68"/>
      <c r="B596" s="42"/>
      <c r="C596" s="42"/>
      <c r="D596" s="42"/>
      <c r="E596" s="70" t="s">
        <v>247</v>
      </c>
      <c r="F596" s="42"/>
      <c r="G596" s="38">
        <v>1600</v>
      </c>
      <c r="H596" s="38">
        <v>1600</v>
      </c>
    </row>
    <row r="597" spans="1:8" ht="15.75" customHeight="1">
      <c r="A597" s="68"/>
      <c r="B597" s="42"/>
      <c r="C597" s="42"/>
      <c r="D597" s="42"/>
      <c r="E597" s="70" t="s">
        <v>248</v>
      </c>
      <c r="F597" s="42"/>
      <c r="G597" s="38">
        <v>400</v>
      </c>
      <c r="H597" s="38">
        <v>400</v>
      </c>
    </row>
    <row r="598" spans="1:8" ht="15.75" customHeight="1">
      <c r="A598" s="68"/>
      <c r="B598" s="42"/>
      <c r="C598" s="42" t="s">
        <v>249</v>
      </c>
      <c r="D598" s="42" t="s">
        <v>250</v>
      </c>
      <c r="E598" s="42"/>
      <c r="F598" s="42"/>
      <c r="G598" s="38">
        <v>100</v>
      </c>
      <c r="H598" s="38">
        <v>100</v>
      </c>
    </row>
    <row r="599" spans="1:8" ht="15.75" customHeight="1">
      <c r="A599" s="68"/>
      <c r="B599" s="42"/>
      <c r="C599" s="42" t="s">
        <v>251</v>
      </c>
      <c r="D599" s="42" t="s">
        <v>252</v>
      </c>
      <c r="E599" s="42"/>
      <c r="F599" s="42"/>
      <c r="G599" s="38">
        <v>100</v>
      </c>
      <c r="H599" s="38">
        <v>100</v>
      </c>
    </row>
    <row r="600" spans="1:8" ht="15.75" customHeight="1">
      <c r="A600" s="68"/>
      <c r="B600" s="42"/>
      <c r="C600" s="42" t="s">
        <v>253</v>
      </c>
      <c r="D600" s="42" t="s">
        <v>254</v>
      </c>
      <c r="E600" s="42"/>
      <c r="F600" s="42"/>
      <c r="G600" s="38">
        <f>SUM(G601:G602)</f>
        <v>270</v>
      </c>
      <c r="H600" s="38">
        <f>SUM(H601:H602)</f>
        <v>270</v>
      </c>
    </row>
    <row r="601" spans="1:8" ht="15.75" customHeight="1">
      <c r="A601" s="68"/>
      <c r="B601" s="42"/>
      <c r="C601" s="42"/>
      <c r="D601" s="42"/>
      <c r="E601" s="70" t="s">
        <v>295</v>
      </c>
      <c r="F601" s="42"/>
      <c r="G601" s="38">
        <v>120</v>
      </c>
      <c r="H601" s="38">
        <v>120</v>
      </c>
    </row>
    <row r="602" spans="1:8" ht="15.75" customHeight="1">
      <c r="A602" s="68"/>
      <c r="B602" s="42"/>
      <c r="C602" s="42"/>
      <c r="D602" s="42"/>
      <c r="E602" s="70" t="s">
        <v>256</v>
      </c>
      <c r="F602" s="42"/>
      <c r="G602" s="38">
        <v>150</v>
      </c>
      <c r="H602" s="38">
        <v>150</v>
      </c>
    </row>
    <row r="603" spans="1:8" ht="15.75" customHeight="1">
      <c r="A603" s="74"/>
      <c r="B603" s="65" t="s">
        <v>266</v>
      </c>
      <c r="C603" s="75"/>
      <c r="D603" s="65" t="s">
        <v>267</v>
      </c>
      <c r="E603" s="75"/>
      <c r="F603" s="42"/>
      <c r="G603" s="45">
        <f>SUM(G604)</f>
        <v>950</v>
      </c>
      <c r="H603" s="45">
        <f>SUM(H604)</f>
        <v>950</v>
      </c>
    </row>
    <row r="604" spans="1:8" ht="15.75" customHeight="1">
      <c r="A604" s="68"/>
      <c r="B604" s="42"/>
      <c r="C604" s="42" t="s">
        <v>268</v>
      </c>
      <c r="D604" s="42" t="s">
        <v>269</v>
      </c>
      <c r="E604" s="42"/>
      <c r="F604" s="42"/>
      <c r="G604" s="38">
        <v>950</v>
      </c>
      <c r="H604" s="38">
        <v>950</v>
      </c>
    </row>
    <row r="605" spans="1:8" ht="15.75" customHeight="1">
      <c r="A605" s="68"/>
      <c r="B605" s="42"/>
      <c r="C605" s="42"/>
      <c r="D605" s="42"/>
      <c r="E605" s="70"/>
      <c r="F605" s="42"/>
      <c r="G605" s="38"/>
      <c r="H605" s="38"/>
    </row>
    <row r="606" spans="1:8" ht="15.75" customHeight="1">
      <c r="A606" s="10" t="s">
        <v>357</v>
      </c>
      <c r="B606" s="17"/>
      <c r="C606" s="17"/>
      <c r="D606" s="17"/>
      <c r="E606" s="44"/>
      <c r="F606" s="85">
        <v>4.75</v>
      </c>
      <c r="G606" s="36">
        <f>G607+G613+G618</f>
        <v>30433</v>
      </c>
      <c r="H606" s="36">
        <f>H607+H613+H618</f>
        <v>30477</v>
      </c>
    </row>
    <row r="607" spans="1:8" ht="15.75" customHeight="1">
      <c r="A607" s="32" t="s">
        <v>27</v>
      </c>
      <c r="B607" s="65"/>
      <c r="C607" s="65" t="s">
        <v>200</v>
      </c>
      <c r="D607" s="65"/>
      <c r="E607" s="65"/>
      <c r="F607" s="42"/>
      <c r="G607" s="45">
        <f>SUM(G608)</f>
        <v>7561</v>
      </c>
      <c r="H607" s="45">
        <f>SUM(H608)</f>
        <v>7595</v>
      </c>
    </row>
    <row r="608" spans="1:8" ht="15.75" customHeight="1">
      <c r="A608" s="68"/>
      <c r="B608" s="65" t="s">
        <v>201</v>
      </c>
      <c r="C608" s="65"/>
      <c r="D608" s="65" t="s">
        <v>202</v>
      </c>
      <c r="E608" s="65"/>
      <c r="F608" s="42"/>
      <c r="G608" s="45">
        <f>SUM(G609:G611)</f>
        <v>7561</v>
      </c>
      <c r="H608" s="45">
        <f>SUM(H609:H612)</f>
        <v>7595</v>
      </c>
    </row>
    <row r="609" spans="1:8" ht="15.75" customHeight="1">
      <c r="A609" s="29"/>
      <c r="B609" s="42"/>
      <c r="C609" s="42" t="s">
        <v>203</v>
      </c>
      <c r="D609" s="42" t="s">
        <v>204</v>
      </c>
      <c r="E609" s="42"/>
      <c r="F609" s="42"/>
      <c r="G609" s="38">
        <v>6741</v>
      </c>
      <c r="H609" s="38">
        <v>6745</v>
      </c>
    </row>
    <row r="610" spans="1:8" ht="15.75" customHeight="1">
      <c r="A610" s="68"/>
      <c r="B610" s="42"/>
      <c r="C610" s="42" t="s">
        <v>205</v>
      </c>
      <c r="D610" s="42" t="s">
        <v>206</v>
      </c>
      <c r="E610" s="42"/>
      <c r="F610" s="42"/>
      <c r="G610" s="38">
        <v>750</v>
      </c>
      <c r="H610" s="38">
        <v>750</v>
      </c>
    </row>
    <row r="611" spans="1:8" ht="15.75" customHeight="1">
      <c r="A611" s="68"/>
      <c r="B611" s="42"/>
      <c r="C611" s="42" t="s">
        <v>313</v>
      </c>
      <c r="D611" s="42" t="s">
        <v>314</v>
      </c>
      <c r="E611" s="42"/>
      <c r="F611" s="42"/>
      <c r="G611" s="38">
        <v>70</v>
      </c>
      <c r="H611" s="38">
        <v>70</v>
      </c>
    </row>
    <row r="612" spans="1:8" ht="15.75" customHeight="1">
      <c r="A612" s="68"/>
      <c r="B612" s="42"/>
      <c r="C612" s="68" t="s">
        <v>307</v>
      </c>
      <c r="D612" s="42" t="s">
        <v>202</v>
      </c>
      <c r="E612" s="42"/>
      <c r="F612" s="42"/>
      <c r="G612" s="38">
        <v>0</v>
      </c>
      <c r="H612" s="38">
        <v>30</v>
      </c>
    </row>
    <row r="613" spans="1:8" ht="15.75" customHeight="1">
      <c r="A613" s="32" t="s">
        <v>29</v>
      </c>
      <c r="B613" s="65"/>
      <c r="C613" s="65" t="s">
        <v>216</v>
      </c>
      <c r="D613" s="72"/>
      <c r="E613" s="72"/>
      <c r="F613" s="42"/>
      <c r="G613" s="45">
        <f>SUM(G614:G616)</f>
        <v>2112</v>
      </c>
      <c r="H613" s="45">
        <f>SUM(H614:H616)</f>
        <v>2122</v>
      </c>
    </row>
    <row r="614" spans="1:8" ht="15.75" customHeight="1">
      <c r="A614" s="68"/>
      <c r="B614" s="42"/>
      <c r="C614" s="42"/>
      <c r="D614" s="70" t="s">
        <v>217</v>
      </c>
      <c r="E614" s="42"/>
      <c r="F614" s="42"/>
      <c r="G614" s="38">
        <v>1838</v>
      </c>
      <c r="H614" s="38">
        <v>1848</v>
      </c>
    </row>
    <row r="615" spans="1:8" ht="15.75" customHeight="1">
      <c r="A615" s="68"/>
      <c r="B615" s="42"/>
      <c r="C615" s="42"/>
      <c r="D615" s="70" t="s">
        <v>219</v>
      </c>
      <c r="E615" s="42"/>
      <c r="F615" s="42"/>
      <c r="G615" s="38">
        <v>131</v>
      </c>
      <c r="H615" s="38">
        <v>131</v>
      </c>
    </row>
    <row r="616" spans="1:8" ht="15.75" customHeight="1">
      <c r="A616" s="68"/>
      <c r="B616" s="42"/>
      <c r="C616" s="42"/>
      <c r="D616" s="70" t="s">
        <v>220</v>
      </c>
      <c r="E616" s="42"/>
      <c r="F616" s="42"/>
      <c r="G616" s="38">
        <v>143</v>
      </c>
      <c r="H616" s="38">
        <v>143</v>
      </c>
    </row>
    <row r="617" spans="1:8" ht="15.75" customHeight="1">
      <c r="A617" s="68"/>
      <c r="B617" s="42"/>
      <c r="C617" s="42"/>
      <c r="D617" s="42"/>
      <c r="E617" s="42"/>
      <c r="F617" s="42"/>
      <c r="G617" s="38"/>
      <c r="H617" s="38"/>
    </row>
    <row r="618" spans="1:8" ht="15.75" customHeight="1">
      <c r="A618" s="32" t="s">
        <v>31</v>
      </c>
      <c r="B618" s="65"/>
      <c r="C618" s="65" t="s">
        <v>32</v>
      </c>
      <c r="D618" s="65"/>
      <c r="E618" s="65"/>
      <c r="F618" s="42"/>
      <c r="G618" s="45">
        <f>G619+G627+G632+G644+G641</f>
        <v>20760</v>
      </c>
      <c r="H618" s="45">
        <f>H619+H627+H632+H644+H641</f>
        <v>20760</v>
      </c>
    </row>
    <row r="619" spans="1:8" ht="15.75" customHeight="1">
      <c r="A619" s="74"/>
      <c r="B619" s="65" t="s">
        <v>221</v>
      </c>
      <c r="C619" s="75"/>
      <c r="D619" s="65" t="s">
        <v>222</v>
      </c>
      <c r="E619" s="76"/>
      <c r="F619" s="42"/>
      <c r="G619" s="45">
        <f>G620+G623</f>
        <v>13222</v>
      </c>
      <c r="H619" s="45">
        <f>H620+H623</f>
        <v>13222</v>
      </c>
    </row>
    <row r="620" spans="1:8" ht="15.75" customHeight="1">
      <c r="A620" s="68"/>
      <c r="B620" s="42"/>
      <c r="C620" s="42" t="s">
        <v>223</v>
      </c>
      <c r="D620" s="42" t="s">
        <v>224</v>
      </c>
      <c r="E620" s="74"/>
      <c r="F620" s="42"/>
      <c r="G620" s="38">
        <f>SUM(G621:G622)</f>
        <v>120</v>
      </c>
      <c r="H620" s="38">
        <f>SUM(H621:H622)</f>
        <v>120</v>
      </c>
    </row>
    <row r="621" spans="1:8" ht="15.75" customHeight="1">
      <c r="A621" s="68"/>
      <c r="B621" s="42"/>
      <c r="C621" s="42"/>
      <c r="D621" s="42"/>
      <c r="E621" s="74" t="s">
        <v>330</v>
      </c>
      <c r="F621" s="42"/>
      <c r="G621" s="38">
        <v>20</v>
      </c>
      <c r="H621" s="38">
        <v>20</v>
      </c>
    </row>
    <row r="622" spans="1:8" ht="15.75" customHeight="1">
      <c r="A622" s="68"/>
      <c r="B622" s="42"/>
      <c r="C622" s="42"/>
      <c r="D622" s="42"/>
      <c r="E622" s="74" t="s">
        <v>227</v>
      </c>
      <c r="F622" s="42"/>
      <c r="G622" s="38">
        <v>100</v>
      </c>
      <c r="H622" s="38">
        <v>100</v>
      </c>
    </row>
    <row r="623" spans="1:8" ht="15.75" customHeight="1">
      <c r="A623" s="68"/>
      <c r="B623" s="42"/>
      <c r="C623" s="42" t="s">
        <v>228</v>
      </c>
      <c r="D623" s="42" t="s">
        <v>229</v>
      </c>
      <c r="E623" s="42"/>
      <c r="F623" s="42"/>
      <c r="G623" s="38">
        <f>SUM(G624:G626)</f>
        <v>13102</v>
      </c>
      <c r="H623" s="38">
        <f>SUM(H624:H626)</f>
        <v>13102</v>
      </c>
    </row>
    <row r="624" spans="1:8" ht="15.75" customHeight="1">
      <c r="A624" s="68"/>
      <c r="B624" s="42"/>
      <c r="C624" s="42"/>
      <c r="D624" s="42"/>
      <c r="E624" s="74" t="s">
        <v>358</v>
      </c>
      <c r="F624" s="42"/>
      <c r="G624" s="38">
        <v>12572</v>
      </c>
      <c r="H624" s="38">
        <v>12572</v>
      </c>
    </row>
    <row r="625" spans="1:8" ht="15.75" customHeight="1">
      <c r="A625" s="32"/>
      <c r="B625" s="65"/>
      <c r="C625" s="65"/>
      <c r="D625" s="65"/>
      <c r="E625" s="70" t="s">
        <v>331</v>
      </c>
      <c r="F625" s="42"/>
      <c r="G625" s="38">
        <v>100</v>
      </c>
      <c r="H625" s="38">
        <v>100</v>
      </c>
    </row>
    <row r="626" spans="1:8" ht="15.75" customHeight="1">
      <c r="A626" s="32"/>
      <c r="B626" s="65"/>
      <c r="C626" s="65"/>
      <c r="D626" s="65"/>
      <c r="E626" s="70" t="s">
        <v>231</v>
      </c>
      <c r="F626" s="42"/>
      <c r="G626" s="38">
        <v>430</v>
      </c>
      <c r="H626" s="38">
        <v>430</v>
      </c>
    </row>
    <row r="627" spans="1:8" ht="15.75" customHeight="1">
      <c r="A627" s="74"/>
      <c r="B627" s="65" t="s">
        <v>232</v>
      </c>
      <c r="C627" s="75"/>
      <c r="D627" s="65" t="s">
        <v>233</v>
      </c>
      <c r="E627" s="75"/>
      <c r="F627" s="42"/>
      <c r="G627" s="45">
        <f>SUM(G630+G628)</f>
        <v>100</v>
      </c>
      <c r="H627" s="45">
        <f>SUM(H630+H628)</f>
        <v>100</v>
      </c>
    </row>
    <row r="628" spans="1:8" ht="15.75" customHeight="1">
      <c r="A628" s="68"/>
      <c r="B628" s="42"/>
      <c r="C628" s="42" t="s">
        <v>234</v>
      </c>
      <c r="D628" s="42" t="s">
        <v>235</v>
      </c>
      <c r="E628" s="42"/>
      <c r="F628" s="42"/>
      <c r="G628" s="38">
        <f>G629</f>
        <v>50</v>
      </c>
      <c r="H628" s="38">
        <f>H629</f>
        <v>50</v>
      </c>
    </row>
    <row r="629" spans="1:8" ht="15.75" customHeight="1">
      <c r="A629" s="68"/>
      <c r="B629" s="42"/>
      <c r="C629" s="42"/>
      <c r="D629" s="42"/>
      <c r="E629" s="70" t="s">
        <v>237</v>
      </c>
      <c r="F629" s="42"/>
      <c r="G629" s="38">
        <v>50</v>
      </c>
      <c r="H629" s="38">
        <v>50</v>
      </c>
    </row>
    <row r="630" spans="1:8" ht="15.75" customHeight="1">
      <c r="A630" s="68"/>
      <c r="B630" s="42"/>
      <c r="C630" s="42" t="s">
        <v>239</v>
      </c>
      <c r="D630" s="42" t="s">
        <v>240</v>
      </c>
      <c r="E630" s="42"/>
      <c r="F630" s="42"/>
      <c r="G630" s="38">
        <f>SUM(G631)</f>
        <v>50</v>
      </c>
      <c r="H630" s="38">
        <f>SUM(H631)</f>
        <v>50</v>
      </c>
    </row>
    <row r="631" spans="1:8" ht="15.75" customHeight="1">
      <c r="A631" s="68"/>
      <c r="B631" s="42"/>
      <c r="C631" s="42"/>
      <c r="D631" s="42"/>
      <c r="E631" s="70" t="s">
        <v>241</v>
      </c>
      <c r="F631" s="42"/>
      <c r="G631" s="38">
        <v>50</v>
      </c>
      <c r="H631" s="38">
        <v>50</v>
      </c>
    </row>
    <row r="632" spans="1:8" ht="15.75" customHeight="1">
      <c r="A632" s="74"/>
      <c r="B632" s="65" t="s">
        <v>242</v>
      </c>
      <c r="C632" s="75"/>
      <c r="D632" s="65" t="s">
        <v>243</v>
      </c>
      <c r="E632" s="75"/>
      <c r="F632" s="42"/>
      <c r="G632" s="45">
        <f>G633+G637+G638</f>
        <v>3000</v>
      </c>
      <c r="H632" s="45">
        <f>H633+H637+H638</f>
        <v>3000</v>
      </c>
    </row>
    <row r="633" spans="1:8" ht="15.75" customHeight="1">
      <c r="A633" s="68"/>
      <c r="B633" s="42"/>
      <c r="C633" s="42" t="s">
        <v>244</v>
      </c>
      <c r="D633" s="42" t="s">
        <v>245</v>
      </c>
      <c r="E633" s="42"/>
      <c r="F633" s="42"/>
      <c r="G633" s="38">
        <f>SUM(G634:G636)</f>
        <v>2650</v>
      </c>
      <c r="H633" s="38">
        <f>SUM(H634:H636)</f>
        <v>2650</v>
      </c>
    </row>
    <row r="634" spans="1:8" ht="15.75" customHeight="1">
      <c r="A634" s="68"/>
      <c r="B634" s="42"/>
      <c r="C634" s="42"/>
      <c r="D634" s="42"/>
      <c r="E634" s="70" t="s">
        <v>247</v>
      </c>
      <c r="F634" s="42"/>
      <c r="G634" s="38">
        <v>1450</v>
      </c>
      <c r="H634" s="38">
        <v>1450</v>
      </c>
    </row>
    <row r="635" spans="1:8" ht="15.75" customHeight="1">
      <c r="A635" s="68"/>
      <c r="B635" s="42"/>
      <c r="C635" s="42"/>
      <c r="D635" s="42"/>
      <c r="E635" s="70" t="s">
        <v>246</v>
      </c>
      <c r="F635" s="42"/>
      <c r="G635" s="38">
        <v>850</v>
      </c>
      <c r="H635" s="38">
        <v>850</v>
      </c>
    </row>
    <row r="636" spans="1:8" ht="15.75" customHeight="1">
      <c r="A636" s="68"/>
      <c r="B636" s="42"/>
      <c r="C636" s="42"/>
      <c r="D636" s="42"/>
      <c r="E636" s="70" t="s">
        <v>248</v>
      </c>
      <c r="F636" s="42"/>
      <c r="G636" s="38">
        <v>350</v>
      </c>
      <c r="H636" s="38">
        <v>350</v>
      </c>
    </row>
    <row r="637" spans="1:8" ht="15.75" customHeight="1">
      <c r="A637" s="68"/>
      <c r="B637" s="42"/>
      <c r="C637" s="42" t="s">
        <v>251</v>
      </c>
      <c r="D637" s="42" t="s">
        <v>252</v>
      </c>
      <c r="E637" s="42"/>
      <c r="F637" s="42"/>
      <c r="G637" s="38">
        <v>100</v>
      </c>
      <c r="H637" s="38">
        <v>100</v>
      </c>
    </row>
    <row r="638" spans="1:8" ht="15.75" customHeight="1">
      <c r="A638" s="68"/>
      <c r="B638" s="42"/>
      <c r="C638" s="42" t="s">
        <v>253</v>
      </c>
      <c r="D638" s="42" t="s">
        <v>254</v>
      </c>
      <c r="E638" s="42"/>
      <c r="F638" s="42"/>
      <c r="G638" s="38">
        <f>SUM(G639:G640)</f>
        <v>250</v>
      </c>
      <c r="H638" s="38">
        <f>SUM(H639:H640)</f>
        <v>250</v>
      </c>
    </row>
    <row r="639" spans="1:8" ht="15.75" customHeight="1">
      <c r="A639" s="68"/>
      <c r="B639" s="42"/>
      <c r="C639" s="42"/>
      <c r="D639" s="42"/>
      <c r="E639" s="70" t="s">
        <v>295</v>
      </c>
      <c r="F639" s="42"/>
      <c r="G639" s="38">
        <v>120</v>
      </c>
      <c r="H639" s="38">
        <v>120</v>
      </c>
    </row>
    <row r="640" spans="1:8" ht="15.75" customHeight="1">
      <c r="A640" s="68"/>
      <c r="B640" s="42"/>
      <c r="C640" s="42"/>
      <c r="D640" s="42"/>
      <c r="E640" s="70" t="s">
        <v>256</v>
      </c>
      <c r="F640" s="42"/>
      <c r="G640" s="38">
        <v>130</v>
      </c>
      <c r="H640" s="38">
        <v>130</v>
      </c>
    </row>
    <row r="641" spans="1:8" ht="15.75" customHeight="1">
      <c r="A641" s="74"/>
      <c r="B641" s="65" t="s">
        <v>258</v>
      </c>
      <c r="C641" s="75"/>
      <c r="D641" s="65" t="s">
        <v>259</v>
      </c>
      <c r="E641" s="75"/>
      <c r="F641" s="42"/>
      <c r="G641" s="38">
        <f>G642</f>
        <v>30</v>
      </c>
      <c r="H641" s="38">
        <f>H642</f>
        <v>30</v>
      </c>
    </row>
    <row r="642" spans="1:8" ht="15.75" customHeight="1">
      <c r="A642" s="68"/>
      <c r="B642" s="42"/>
      <c r="C642" s="42" t="s">
        <v>260</v>
      </c>
      <c r="D642" s="42" t="s">
        <v>261</v>
      </c>
      <c r="E642" s="42"/>
      <c r="F642" s="42"/>
      <c r="G642" s="38">
        <f>G643</f>
        <v>30</v>
      </c>
      <c r="H642" s="38">
        <f>H643</f>
        <v>30</v>
      </c>
    </row>
    <row r="643" spans="1:8" ht="15.75" customHeight="1">
      <c r="A643" s="68"/>
      <c r="B643" s="42"/>
      <c r="C643" s="42"/>
      <c r="D643" s="42"/>
      <c r="E643" s="70" t="s">
        <v>262</v>
      </c>
      <c r="F643" s="42"/>
      <c r="G643" s="38">
        <v>30</v>
      </c>
      <c r="H643" s="38">
        <v>30</v>
      </c>
    </row>
    <row r="644" spans="1:8" ht="15.75" customHeight="1">
      <c r="A644" s="74"/>
      <c r="B644" s="65" t="s">
        <v>266</v>
      </c>
      <c r="C644" s="75"/>
      <c r="D644" s="65" t="s">
        <v>267</v>
      </c>
      <c r="E644" s="75"/>
      <c r="F644" s="42"/>
      <c r="G644" s="45">
        <f>SUM(G645:G646)</f>
        <v>4408</v>
      </c>
      <c r="H644" s="45">
        <f>SUM(H645:H646)</f>
        <v>4408</v>
      </c>
    </row>
    <row r="645" spans="1:8" ht="15.75" customHeight="1">
      <c r="A645" s="68"/>
      <c r="B645" s="42"/>
      <c r="C645" s="42" t="s">
        <v>268</v>
      </c>
      <c r="D645" s="42" t="s">
        <v>269</v>
      </c>
      <c r="E645" s="42"/>
      <c r="F645" s="42"/>
      <c r="G645" s="38">
        <v>4038</v>
      </c>
      <c r="H645" s="38">
        <v>4038</v>
      </c>
    </row>
    <row r="646" spans="1:8" ht="15.75" customHeight="1">
      <c r="A646" s="68"/>
      <c r="B646" s="42"/>
      <c r="C646" s="42" t="s">
        <v>299</v>
      </c>
      <c r="D646" s="42" t="s">
        <v>300</v>
      </c>
      <c r="E646" s="42"/>
      <c r="F646" s="42"/>
      <c r="G646" s="38">
        <v>370</v>
      </c>
      <c r="H646" s="38">
        <v>370</v>
      </c>
    </row>
    <row r="647" spans="1:8" ht="15.75" customHeight="1">
      <c r="A647" s="68"/>
      <c r="B647" s="42"/>
      <c r="C647" s="42"/>
      <c r="D647" s="42"/>
      <c r="E647" s="42"/>
      <c r="F647" s="42"/>
      <c r="G647" s="38"/>
      <c r="H647" s="38"/>
    </row>
    <row r="648" spans="1:8" ht="15.75" customHeight="1">
      <c r="A648" s="10" t="s">
        <v>359</v>
      </c>
      <c r="B648" s="17"/>
      <c r="C648" s="17"/>
      <c r="D648" s="17"/>
      <c r="E648" s="17"/>
      <c r="F648" s="17"/>
      <c r="G648" s="36">
        <f t="shared" ref="G648:H650" si="1">SUM(G649)</f>
        <v>58</v>
      </c>
      <c r="H648" s="36">
        <f t="shared" si="1"/>
        <v>58</v>
      </c>
    </row>
    <row r="649" spans="1:8" ht="15.75" customHeight="1">
      <c r="A649" s="32" t="s">
        <v>35</v>
      </c>
      <c r="B649" s="65"/>
      <c r="C649" s="65" t="s">
        <v>36</v>
      </c>
      <c r="D649" s="65"/>
      <c r="E649" s="65"/>
      <c r="F649" s="42"/>
      <c r="G649" s="38">
        <f t="shared" si="1"/>
        <v>58</v>
      </c>
      <c r="H649" s="38">
        <f t="shared" si="1"/>
        <v>58</v>
      </c>
    </row>
    <row r="650" spans="1:8" ht="15.75" customHeight="1">
      <c r="A650" s="68"/>
      <c r="B650" s="42"/>
      <c r="C650" s="42" t="s">
        <v>272</v>
      </c>
      <c r="D650" s="42" t="s">
        <v>273</v>
      </c>
      <c r="E650" s="42"/>
      <c r="F650" s="42"/>
      <c r="G650" s="38">
        <f t="shared" si="1"/>
        <v>58</v>
      </c>
      <c r="H650" s="38">
        <f t="shared" si="1"/>
        <v>58</v>
      </c>
    </row>
    <row r="651" spans="1:8" ht="15.75" customHeight="1">
      <c r="A651" s="68"/>
      <c r="B651" s="42"/>
      <c r="C651" s="42"/>
      <c r="D651" s="42"/>
      <c r="E651" s="42" t="s">
        <v>360</v>
      </c>
      <c r="F651" s="42"/>
      <c r="G651" s="38">
        <v>58</v>
      </c>
      <c r="H651" s="38">
        <v>58</v>
      </c>
    </row>
    <row r="652" spans="1:8" ht="15.75" customHeight="1">
      <c r="A652" s="68"/>
      <c r="B652" s="42"/>
      <c r="C652" s="42"/>
      <c r="D652" s="42"/>
      <c r="E652" s="42"/>
      <c r="F652" s="42"/>
      <c r="G652" s="38"/>
      <c r="H652" s="38"/>
    </row>
    <row r="653" spans="1:8" ht="15.75" customHeight="1">
      <c r="A653" s="35" t="s">
        <v>361</v>
      </c>
      <c r="B653" s="96"/>
      <c r="C653" s="96"/>
      <c r="D653" s="96"/>
      <c r="E653" s="96"/>
      <c r="F653" s="96"/>
      <c r="G653" s="36">
        <f t="shared" ref="G653:H655" si="2">SUM(G654)</f>
        <v>180</v>
      </c>
      <c r="H653" s="36">
        <f t="shared" si="2"/>
        <v>206</v>
      </c>
    </row>
    <row r="654" spans="1:8" ht="15.75" customHeight="1">
      <c r="A654" s="80" t="s">
        <v>33</v>
      </c>
      <c r="B654" s="42"/>
      <c r="C654" s="65" t="s">
        <v>362</v>
      </c>
      <c r="D654" s="65"/>
      <c r="E654" s="65"/>
      <c r="F654" s="42"/>
      <c r="G654" s="45">
        <f t="shared" si="2"/>
        <v>180</v>
      </c>
      <c r="H654" s="45">
        <f t="shared" si="2"/>
        <v>206</v>
      </c>
    </row>
    <row r="655" spans="1:8" ht="15.75" customHeight="1">
      <c r="A655" s="68"/>
      <c r="B655" s="42" t="s">
        <v>363</v>
      </c>
      <c r="C655" s="42"/>
      <c r="D655" s="42" t="s">
        <v>364</v>
      </c>
      <c r="E655" s="42"/>
      <c r="F655" s="42"/>
      <c r="G655" s="38">
        <f t="shared" si="2"/>
        <v>180</v>
      </c>
      <c r="H655" s="38">
        <f t="shared" si="2"/>
        <v>206</v>
      </c>
    </row>
    <row r="656" spans="1:8" ht="15.75" customHeight="1">
      <c r="A656" s="68"/>
      <c r="B656" s="42"/>
      <c r="C656" s="42"/>
      <c r="D656" s="42"/>
      <c r="E656" s="42" t="s">
        <v>365</v>
      </c>
      <c r="F656" s="42"/>
      <c r="G656" s="38">
        <v>180</v>
      </c>
      <c r="H656" s="38">
        <v>206</v>
      </c>
    </row>
    <row r="657" spans="1:8" ht="15.75" customHeight="1">
      <c r="A657" s="68"/>
      <c r="B657" s="42"/>
      <c r="C657" s="42"/>
      <c r="D657" s="42"/>
      <c r="E657" s="42"/>
      <c r="F657" s="42"/>
      <c r="G657" s="38"/>
      <c r="H657" s="38"/>
    </row>
    <row r="658" spans="1:8" ht="15.75" customHeight="1">
      <c r="A658" s="10" t="s">
        <v>366</v>
      </c>
      <c r="B658" s="17"/>
      <c r="C658" s="17"/>
      <c r="D658" s="17"/>
      <c r="E658" s="17"/>
      <c r="F658" s="17"/>
      <c r="G658" s="36">
        <f>SUM(G659)</f>
        <v>100</v>
      </c>
      <c r="H658" s="36">
        <f>SUM(H659)</f>
        <v>305</v>
      </c>
    </row>
    <row r="659" spans="1:8" ht="15.75" customHeight="1">
      <c r="A659" s="32" t="s">
        <v>33</v>
      </c>
      <c r="B659" s="42"/>
      <c r="C659" s="65" t="s">
        <v>362</v>
      </c>
      <c r="D659" s="65"/>
      <c r="E659" s="65"/>
      <c r="F659" s="42"/>
      <c r="G659" s="45">
        <f>SUM(G660)</f>
        <v>100</v>
      </c>
      <c r="H659" s="45">
        <f>SUM(H660)</f>
        <v>305</v>
      </c>
    </row>
    <row r="660" spans="1:8" ht="15.75" customHeight="1">
      <c r="A660" s="68"/>
      <c r="B660" s="42" t="s">
        <v>367</v>
      </c>
      <c r="C660" s="42"/>
      <c r="D660" s="42" t="s">
        <v>368</v>
      </c>
      <c r="E660" s="42"/>
      <c r="F660" s="42"/>
      <c r="G660" s="38">
        <f>SUM(G661)</f>
        <v>100</v>
      </c>
      <c r="H660" s="38">
        <f>H661</f>
        <v>305</v>
      </c>
    </row>
    <row r="661" spans="1:8" ht="15.75" customHeight="1">
      <c r="A661" s="68"/>
      <c r="B661" s="42"/>
      <c r="C661" s="42"/>
      <c r="D661" s="42"/>
      <c r="E661" s="42" t="s">
        <v>369</v>
      </c>
      <c r="F661" s="42"/>
      <c r="G661" s="38">
        <v>100</v>
      </c>
      <c r="H661" s="38">
        <v>305</v>
      </c>
    </row>
    <row r="662" spans="1:8" ht="15.75" customHeight="1">
      <c r="A662" s="68"/>
      <c r="B662" s="42"/>
      <c r="C662" s="42"/>
      <c r="D662" s="42"/>
      <c r="E662" s="42"/>
      <c r="F662" s="42"/>
      <c r="G662" s="38"/>
      <c r="H662" s="38"/>
    </row>
    <row r="663" spans="1:8" ht="15.75" customHeight="1">
      <c r="A663" s="10" t="s">
        <v>370</v>
      </c>
      <c r="B663" s="14"/>
      <c r="C663" s="14"/>
      <c r="D663" s="14"/>
      <c r="E663" s="14"/>
      <c r="F663" s="14"/>
      <c r="G663" s="36">
        <f t="shared" ref="G663:H665" si="3">SUM(G664)</f>
        <v>145</v>
      </c>
      <c r="H663" s="36">
        <f t="shared" si="3"/>
        <v>145</v>
      </c>
    </row>
    <row r="664" spans="1:8" ht="15.75" customHeight="1">
      <c r="A664" s="32" t="s">
        <v>35</v>
      </c>
      <c r="B664" s="65"/>
      <c r="C664" s="65" t="s">
        <v>36</v>
      </c>
      <c r="D664" s="65"/>
      <c r="E664" s="65"/>
      <c r="F664" s="42"/>
      <c r="G664" s="45">
        <f t="shared" si="3"/>
        <v>145</v>
      </c>
      <c r="H664" s="45">
        <f t="shared" si="3"/>
        <v>145</v>
      </c>
    </row>
    <row r="665" spans="1:8" ht="15.75" customHeight="1">
      <c r="A665" s="68"/>
      <c r="B665" s="42"/>
      <c r="C665" s="42" t="s">
        <v>272</v>
      </c>
      <c r="D665" s="42" t="s">
        <v>273</v>
      </c>
      <c r="E665" s="42"/>
      <c r="F665" s="42"/>
      <c r="G665" s="38">
        <f t="shared" si="3"/>
        <v>145</v>
      </c>
      <c r="H665" s="38">
        <f t="shared" si="3"/>
        <v>145</v>
      </c>
    </row>
    <row r="666" spans="1:8" ht="15.75" customHeight="1">
      <c r="A666" s="68"/>
      <c r="B666" s="42"/>
      <c r="C666" s="42"/>
      <c r="D666" s="42"/>
      <c r="E666" s="42" t="s">
        <v>371</v>
      </c>
      <c r="F666" s="42"/>
      <c r="G666" s="38">
        <v>145</v>
      </c>
      <c r="H666" s="38">
        <v>145</v>
      </c>
    </row>
    <row r="667" spans="1:8" ht="15.75" customHeight="1">
      <c r="A667" s="68"/>
      <c r="B667" s="42"/>
      <c r="C667" s="42"/>
      <c r="D667" s="42"/>
      <c r="E667" s="42"/>
      <c r="F667" s="42"/>
      <c r="G667" s="38"/>
      <c r="H667" s="38"/>
    </row>
    <row r="668" spans="1:8" ht="15.75" customHeight="1">
      <c r="A668" s="10" t="s">
        <v>372</v>
      </c>
      <c r="B668" s="14"/>
      <c r="C668" s="14"/>
      <c r="D668" s="14"/>
      <c r="E668" s="14"/>
      <c r="F668" s="14"/>
      <c r="G668" s="36">
        <f>G669</f>
        <v>696</v>
      </c>
      <c r="H668" s="36">
        <f>H669</f>
        <v>696</v>
      </c>
    </row>
    <row r="669" spans="1:8" ht="15.75" customHeight="1">
      <c r="A669" s="32" t="s">
        <v>35</v>
      </c>
      <c r="B669" s="65"/>
      <c r="C669" s="65" t="s">
        <v>36</v>
      </c>
      <c r="D669" s="65"/>
      <c r="E669" s="65"/>
      <c r="F669" s="42"/>
      <c r="G669" s="38">
        <f>SUM(G670)</f>
        <v>696</v>
      </c>
      <c r="H669" s="38">
        <f>SUM(H670)</f>
        <v>696</v>
      </c>
    </row>
    <row r="670" spans="1:8" ht="15.75" customHeight="1">
      <c r="A670" s="68"/>
      <c r="B670" s="42"/>
      <c r="C670" s="42" t="s">
        <v>272</v>
      </c>
      <c r="D670" s="42" t="s">
        <v>273</v>
      </c>
      <c r="E670" s="42"/>
      <c r="F670" s="42"/>
      <c r="G670" s="38">
        <f>SUM(G671)</f>
        <v>696</v>
      </c>
      <c r="H670" s="38">
        <f>SUM(H671)</f>
        <v>696</v>
      </c>
    </row>
    <row r="671" spans="1:8" ht="15.75" customHeight="1">
      <c r="A671" s="68"/>
      <c r="B671" s="42"/>
      <c r="C671" s="42"/>
      <c r="D671" s="42"/>
      <c r="E671" s="42" t="s">
        <v>373</v>
      </c>
      <c r="F671" s="42"/>
      <c r="G671" s="38">
        <v>696</v>
      </c>
      <c r="H671" s="38">
        <v>696</v>
      </c>
    </row>
    <row r="672" spans="1:8" ht="15.75" customHeight="1">
      <c r="A672" s="68"/>
      <c r="B672" s="42"/>
      <c r="C672" s="42"/>
      <c r="D672" s="42"/>
      <c r="E672" s="42"/>
      <c r="F672" s="42"/>
      <c r="G672" s="38"/>
      <c r="H672" s="38"/>
    </row>
    <row r="673" spans="1:8" ht="15.75" customHeight="1">
      <c r="A673" s="10" t="s">
        <v>374</v>
      </c>
      <c r="B673" s="17"/>
      <c r="C673" s="17"/>
      <c r="D673" s="17"/>
      <c r="E673" s="17"/>
      <c r="F673" s="14"/>
      <c r="G673" s="36">
        <f>SUM(G674)</f>
        <v>6500</v>
      </c>
      <c r="H673" s="36">
        <f>SUM(H674)</f>
        <v>6353</v>
      </c>
    </row>
    <row r="674" spans="1:8" ht="15.75" customHeight="1">
      <c r="A674" s="32" t="s">
        <v>33</v>
      </c>
      <c r="B674" s="42"/>
      <c r="C674" s="65" t="s">
        <v>362</v>
      </c>
      <c r="D674" s="65"/>
      <c r="E674" s="65"/>
      <c r="F674" s="42"/>
      <c r="G674" s="45">
        <f>G675</f>
        <v>6500</v>
      </c>
      <c r="H674" s="45">
        <f>H675+H685</f>
        <v>6353</v>
      </c>
    </row>
    <row r="675" spans="1:8" ht="15.75" customHeight="1">
      <c r="A675" s="68"/>
      <c r="B675" s="65" t="s">
        <v>375</v>
      </c>
      <c r="C675" s="65"/>
      <c r="D675" s="65" t="s">
        <v>376</v>
      </c>
      <c r="E675" s="65"/>
      <c r="F675" s="42"/>
      <c r="G675" s="45">
        <f>SUM(G677:G684)</f>
        <v>6500</v>
      </c>
      <c r="H675" s="45">
        <f>SUM(H676:H684)</f>
        <v>5896</v>
      </c>
    </row>
    <row r="676" spans="1:8" ht="15.75" customHeight="1">
      <c r="A676" s="68"/>
      <c r="B676" s="65"/>
      <c r="C676" s="65"/>
      <c r="D676" s="65"/>
      <c r="E676" s="65" t="s">
        <v>377</v>
      </c>
      <c r="F676" s="42"/>
      <c r="G676" s="45">
        <v>0</v>
      </c>
      <c r="H676" s="45">
        <v>5896</v>
      </c>
    </row>
    <row r="677" spans="1:8" ht="15.75" customHeight="1">
      <c r="A677" s="68"/>
      <c r="B677" s="42"/>
      <c r="C677" s="42"/>
      <c r="D677" s="42"/>
      <c r="E677" s="42" t="s">
        <v>378</v>
      </c>
      <c r="F677" s="42"/>
      <c r="G677" s="38">
        <v>1300</v>
      </c>
      <c r="H677" s="38">
        <v>0</v>
      </c>
    </row>
    <row r="678" spans="1:8" ht="15.75" customHeight="1">
      <c r="A678" s="68"/>
      <c r="B678" s="42"/>
      <c r="C678" s="42"/>
      <c r="D678" s="42"/>
      <c r="E678" s="42" t="s">
        <v>379</v>
      </c>
      <c r="F678" s="42"/>
      <c r="G678" s="38">
        <v>400</v>
      </c>
      <c r="H678" s="38">
        <v>0</v>
      </c>
    </row>
    <row r="679" spans="1:8" ht="15.75" customHeight="1">
      <c r="A679" s="68"/>
      <c r="B679" s="42"/>
      <c r="C679" s="42"/>
      <c r="D679" s="42"/>
      <c r="E679" s="42" t="s">
        <v>369</v>
      </c>
      <c r="F679" s="42"/>
      <c r="G679" s="38">
        <v>900</v>
      </c>
      <c r="H679" s="38">
        <v>0</v>
      </c>
    </row>
    <row r="680" spans="1:8" ht="15.75" customHeight="1">
      <c r="A680" s="68"/>
      <c r="B680" s="42"/>
      <c r="C680" s="42"/>
      <c r="D680" s="42"/>
      <c r="E680" s="42" t="s">
        <v>380</v>
      </c>
      <c r="F680" s="42"/>
      <c r="G680" s="38">
        <v>300</v>
      </c>
      <c r="H680" s="38">
        <v>0</v>
      </c>
    </row>
    <row r="681" spans="1:8" ht="15.75" customHeight="1">
      <c r="A681" s="68"/>
      <c r="B681" s="42"/>
      <c r="C681" s="42"/>
      <c r="D681" s="42"/>
      <c r="E681" s="42" t="s">
        <v>381</v>
      </c>
      <c r="F681" s="42"/>
      <c r="G681" s="38">
        <v>800</v>
      </c>
      <c r="H681" s="38">
        <v>0</v>
      </c>
    </row>
    <row r="682" spans="1:8" ht="15.75" customHeight="1">
      <c r="A682" s="68"/>
      <c r="B682" s="42"/>
      <c r="C682" s="42"/>
      <c r="D682" s="42"/>
      <c r="E682" s="42" t="s">
        <v>382</v>
      </c>
      <c r="F682" s="42"/>
      <c r="G682" s="38">
        <v>500</v>
      </c>
      <c r="H682" s="38">
        <v>0</v>
      </c>
    </row>
    <row r="683" spans="1:8" ht="15.75" customHeight="1">
      <c r="A683" s="68"/>
      <c r="B683" s="42"/>
      <c r="C683" s="42"/>
      <c r="D683" s="42"/>
      <c r="E683" s="42" t="s">
        <v>383</v>
      </c>
      <c r="F683" s="42"/>
      <c r="G683" s="38">
        <v>800</v>
      </c>
      <c r="H683" s="38">
        <v>0</v>
      </c>
    </row>
    <row r="684" spans="1:8" ht="15.75" customHeight="1">
      <c r="A684" s="68"/>
      <c r="B684" s="42"/>
      <c r="C684" s="42"/>
      <c r="D684" s="42"/>
      <c r="E684" s="42" t="s">
        <v>384</v>
      </c>
      <c r="F684" s="42"/>
      <c r="G684" s="38">
        <v>1500</v>
      </c>
      <c r="H684" s="38">
        <v>0</v>
      </c>
    </row>
    <row r="685" spans="1:8" ht="15.75" customHeight="1">
      <c r="A685" s="68"/>
      <c r="B685" s="42"/>
      <c r="C685" s="42"/>
      <c r="D685" s="42"/>
      <c r="E685" s="65" t="s">
        <v>385</v>
      </c>
      <c r="F685" s="65"/>
      <c r="G685" s="45">
        <f>G686</f>
        <v>0</v>
      </c>
      <c r="H685" s="45">
        <f>H686</f>
        <v>457</v>
      </c>
    </row>
    <row r="686" spans="1:8" ht="15.75" customHeight="1">
      <c r="A686" s="68"/>
      <c r="B686" s="42"/>
      <c r="C686" s="42"/>
      <c r="D686" s="42"/>
      <c r="E686" s="42" t="s">
        <v>386</v>
      </c>
      <c r="F686" s="42"/>
      <c r="G686" s="38"/>
      <c r="H686" s="38">
        <v>457</v>
      </c>
    </row>
    <row r="687" spans="1:8" ht="15.75" customHeight="1">
      <c r="A687" s="68"/>
      <c r="B687" s="42"/>
      <c r="C687" s="42"/>
      <c r="D687" s="42"/>
      <c r="E687" s="42"/>
      <c r="F687" s="42"/>
      <c r="G687" s="38"/>
      <c r="H687" s="38"/>
    </row>
    <row r="688" spans="1:8" ht="15.75" customHeight="1">
      <c r="A688" s="20"/>
      <c r="B688" s="14"/>
      <c r="C688" s="17" t="s">
        <v>387</v>
      </c>
      <c r="D688" s="17"/>
      <c r="E688" s="17"/>
      <c r="F688" s="85">
        <f>F10+F86+F147+F210+F235+F334+F392+F445+F481+F543+F575+F606</f>
        <v>35</v>
      </c>
      <c r="G688" s="36">
        <f>G9+G86+G113+G125+G134+G147+G189+G197+G201+G210+G235+G289+G311+G316+G334+G373+G388+G392+G437+G445+G481+G535+G543+G575+G606+G653+G658+G663+G668+G673+G648</f>
        <v>449618</v>
      </c>
      <c r="H688" s="36">
        <f>H9+H86+H113+H125+H134+H147+H189+H197+H201+H210+H235+H289+H311+H316+H334+H373+H388+H392+H437+H445+H481+H535+H543+H575+H606+H653+H658+H663+H668+H673+H648</f>
        <v>453533</v>
      </c>
    </row>
    <row r="689" spans="1:8" ht="15.75" customHeight="1">
      <c r="A689" s="68"/>
      <c r="B689" s="42"/>
      <c r="C689" s="65"/>
      <c r="D689" s="65"/>
      <c r="E689" s="65"/>
      <c r="F689" s="97"/>
      <c r="G689" s="45"/>
      <c r="H689" s="45"/>
    </row>
    <row r="690" spans="1:8" ht="15.75" customHeight="1">
      <c r="A690" s="32" t="s">
        <v>27</v>
      </c>
      <c r="B690" s="65"/>
      <c r="C690" s="65" t="s">
        <v>200</v>
      </c>
      <c r="D690" s="65"/>
      <c r="E690" s="65"/>
      <c r="F690" s="42"/>
      <c r="G690" s="38">
        <f>G10+G87+G126+G148+G211+G236+G335+G393+G446+G482+G544+G576+G607</f>
        <v>75422</v>
      </c>
      <c r="H690" s="38">
        <f>H10+H87+H126+H148+H211+H236+H335+H393+H446+H482+H544+H576+H607</f>
        <v>77289</v>
      </c>
    </row>
    <row r="691" spans="1:8" ht="15.75" customHeight="1">
      <c r="A691" s="32" t="s">
        <v>29</v>
      </c>
      <c r="B691" s="65"/>
      <c r="C691" s="65" t="s">
        <v>216</v>
      </c>
      <c r="D691" s="72"/>
      <c r="E691" s="72"/>
      <c r="F691" s="42"/>
      <c r="G691" s="38">
        <f>G22+G92+G131+G154+G216+G246+G341+G398+G451+G490+G549+G581+G613</f>
        <v>20265</v>
      </c>
      <c r="H691" s="38">
        <f>H22+H92+H131+H154+H216+H246+H341+H398+H451+H490+H549+H581+H613</f>
        <v>20768</v>
      </c>
    </row>
    <row r="692" spans="1:8" ht="15.75" customHeight="1">
      <c r="A692" s="32" t="s">
        <v>31</v>
      </c>
      <c r="B692" s="65"/>
      <c r="C692" s="65" t="s">
        <v>32</v>
      </c>
      <c r="D692" s="65"/>
      <c r="E692" s="65"/>
      <c r="F692" s="42"/>
      <c r="G692" s="38">
        <f>G28+G97+G114+G135+G159+G190+G202+G221+G251+G290+G317+G346+G374+G404+G438+G456+G496+G555+G586+G618</f>
        <v>145452</v>
      </c>
      <c r="H692" s="38">
        <f>H28+H97+H114+H135+H159+H190+H202+H221+H251+H290+H317+H346+H374+H404+H438+H456+H496+H555+H586+H618</f>
        <v>145870</v>
      </c>
    </row>
    <row r="693" spans="1:8" ht="15.75" customHeight="1">
      <c r="A693" s="32" t="s">
        <v>33</v>
      </c>
      <c r="B693" s="42"/>
      <c r="C693" s="65" t="s">
        <v>362</v>
      </c>
      <c r="D693" s="65"/>
      <c r="E693" s="65"/>
      <c r="F693" s="42"/>
      <c r="G693" s="38">
        <f>G674+G659+G654</f>
        <v>6780</v>
      </c>
      <c r="H693" s="38">
        <f>H674+H659+H654</f>
        <v>6864</v>
      </c>
    </row>
    <row r="694" spans="1:8" ht="15.75" customHeight="1">
      <c r="A694" s="32" t="s">
        <v>35</v>
      </c>
      <c r="B694" s="65"/>
      <c r="C694" s="65" t="s">
        <v>36</v>
      </c>
      <c r="D694" s="65"/>
      <c r="E694" s="65"/>
      <c r="F694" s="98"/>
      <c r="G694" s="38">
        <f>G63+G308+G312+G331+G389+G536+G649+G664+G669</f>
        <v>83021</v>
      </c>
      <c r="H694" s="38">
        <f>H63+H308+H312+H331+H389+H536+H649+H664+H669</f>
        <v>79483</v>
      </c>
    </row>
    <row r="695" spans="1:8" ht="15.75" customHeight="1">
      <c r="A695" s="32" t="s">
        <v>38</v>
      </c>
      <c r="B695" s="65"/>
      <c r="C695" s="152" t="s">
        <v>39</v>
      </c>
      <c r="D695" s="152"/>
      <c r="E695" s="152"/>
      <c r="F695" s="42"/>
      <c r="G695" s="38">
        <f>G280+G121+G530+G74</f>
        <v>47700</v>
      </c>
      <c r="H695" s="38">
        <f>H280+H121+H530+H74</f>
        <v>47808</v>
      </c>
    </row>
    <row r="696" spans="1:8" ht="15.75" customHeight="1">
      <c r="A696" s="32" t="s">
        <v>40</v>
      </c>
      <c r="B696" s="65"/>
      <c r="C696" s="152" t="s">
        <v>388</v>
      </c>
      <c r="D696" s="152"/>
      <c r="E696" s="152"/>
      <c r="F696" s="42"/>
      <c r="G696" s="38">
        <f>G285+G433+G143</f>
        <v>66624</v>
      </c>
      <c r="H696" s="38">
        <f>H285+H433+H143</f>
        <v>66624</v>
      </c>
    </row>
    <row r="697" spans="1:8" ht="15.75" customHeight="1">
      <c r="A697" s="32" t="s">
        <v>42</v>
      </c>
      <c r="B697" s="65"/>
      <c r="C697" s="65" t="s">
        <v>43</v>
      </c>
      <c r="D697" s="65"/>
      <c r="E697" s="65"/>
      <c r="F697" s="98"/>
      <c r="G697" s="38">
        <f>G194+G198+G77</f>
        <v>4354</v>
      </c>
      <c r="H697" s="38">
        <f>H194+H198+H77</f>
        <v>4246</v>
      </c>
    </row>
    <row r="698" spans="1:8" ht="15.75" customHeight="1">
      <c r="A698" s="32" t="s">
        <v>45</v>
      </c>
      <c r="B698" s="65"/>
      <c r="C698" s="65" t="s">
        <v>44</v>
      </c>
      <c r="D698" s="65"/>
      <c r="E698" s="65"/>
      <c r="F698" s="42"/>
      <c r="G698" s="38">
        <f>G82</f>
        <v>0</v>
      </c>
      <c r="H698" s="38">
        <f>H82</f>
        <v>4581</v>
      </c>
    </row>
    <row r="699" spans="1:8" ht="15.75" customHeight="1">
      <c r="A699" s="32"/>
      <c r="B699" s="65"/>
      <c r="C699" s="65" t="s">
        <v>387</v>
      </c>
      <c r="D699" s="65"/>
      <c r="E699" s="65"/>
      <c r="F699" s="65"/>
      <c r="G699" s="45">
        <f>SUM(G690:G698)</f>
        <v>449618</v>
      </c>
      <c r="H699" s="45">
        <f>SUM(H690:H698)</f>
        <v>453533</v>
      </c>
    </row>
  </sheetData>
  <sheetProtection selectLockedCells="1" selectUnlockedCells="1"/>
  <mergeCells count="12">
    <mergeCell ref="A7:E8"/>
    <mergeCell ref="F7:F8"/>
    <mergeCell ref="G7:G8"/>
    <mergeCell ref="H7:H8"/>
    <mergeCell ref="C695:E695"/>
    <mergeCell ref="C696:E696"/>
    <mergeCell ref="A1:H1"/>
    <mergeCell ref="A2:H2"/>
    <mergeCell ref="A3:H3"/>
    <mergeCell ref="A4:H4"/>
    <mergeCell ref="A5:H5"/>
    <mergeCell ref="F6:H6"/>
  </mergeCells>
  <printOptions horizontalCentered="1" headings="1"/>
  <pageMargins left="0.25" right="0.25" top="0.75" bottom="0.75" header="0.51180555555555551" footer="0.3"/>
  <pageSetup paperSize="9" scale="52" firstPageNumber="0" orientation="portrait" horizontalDpi="300" verticalDpi="300"/>
  <headerFooter alignWithMargins="0">
    <oddFooter>&amp;C&amp;P. oldal, összesen: &amp;N</oddFooter>
  </headerFooter>
  <rowBreaks count="9" manualBreakCount="9">
    <brk id="76" max="16383" man="1"/>
    <brk id="146" max="16383" man="1"/>
    <brk id="209" max="16383" man="1"/>
    <brk id="288" max="16383" man="1"/>
    <brk id="372" max="16383" man="1"/>
    <brk id="436" max="16383" man="1"/>
    <brk id="509" max="16383" man="1"/>
    <brk id="574" max="16383" man="1"/>
    <brk id="6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sqref="A1:H1"/>
    </sheetView>
  </sheetViews>
  <sheetFormatPr defaultColWidth="11.5703125" defaultRowHeight="12.75"/>
  <cols>
    <col min="1" max="3" width="12.7109375" customWidth="1"/>
    <col min="4" max="4" width="9.42578125" customWidth="1"/>
    <col min="5" max="5" width="9.28515625" customWidth="1"/>
    <col min="6" max="6" width="9" customWidth="1"/>
    <col min="7" max="7" width="8.7109375" customWidth="1"/>
    <col min="8" max="8" width="9.85546875" customWidth="1"/>
    <col min="9" max="255" width="9.140625" customWidth="1"/>
  </cols>
  <sheetData>
    <row r="1" spans="1:8" ht="15.75">
      <c r="A1" s="143" t="s">
        <v>444</v>
      </c>
      <c r="B1" s="143"/>
      <c r="C1" s="143"/>
      <c r="D1" s="143"/>
      <c r="E1" s="143"/>
      <c r="F1" s="143"/>
      <c r="G1" s="143"/>
      <c r="H1" s="143"/>
    </row>
    <row r="2" spans="1:8" ht="15.75">
      <c r="A2" s="132" t="s">
        <v>389</v>
      </c>
      <c r="B2" s="132"/>
      <c r="C2" s="132"/>
      <c r="D2" s="132"/>
      <c r="E2" s="132"/>
      <c r="F2" s="132"/>
      <c r="G2" s="132"/>
      <c r="H2" s="132"/>
    </row>
    <row r="3" spans="1:8" ht="15.75">
      <c r="A3" s="138" t="s">
        <v>1</v>
      </c>
      <c r="B3" s="138"/>
      <c r="C3" s="138"/>
      <c r="D3" s="138"/>
      <c r="E3" s="138"/>
      <c r="F3" s="138"/>
      <c r="G3" s="138"/>
      <c r="H3" s="138"/>
    </row>
    <row r="4" spans="1:8" ht="15.75">
      <c r="A4" s="138" t="s">
        <v>390</v>
      </c>
      <c r="B4" s="138"/>
      <c r="C4" s="138"/>
      <c r="D4" s="138"/>
      <c r="E4" s="138"/>
      <c r="F4" s="138"/>
      <c r="G4" s="138"/>
      <c r="H4" s="138"/>
    </row>
    <row r="5" spans="1:8" ht="15.75">
      <c r="A5" s="138" t="s">
        <v>182</v>
      </c>
      <c r="B5" s="138"/>
      <c r="C5" s="138"/>
      <c r="D5" s="138"/>
      <c r="E5" s="138"/>
      <c r="F5" s="138"/>
      <c r="G5" s="138"/>
      <c r="H5" s="138"/>
    </row>
    <row r="6" spans="1:8" ht="15.75">
      <c r="A6" s="59"/>
      <c r="B6" s="59"/>
      <c r="C6" s="59"/>
      <c r="D6" s="25"/>
      <c r="E6" s="153" t="s">
        <v>3</v>
      </c>
      <c r="F6" s="153"/>
      <c r="G6" s="153"/>
      <c r="H6" s="153"/>
    </row>
    <row r="7" spans="1:8" ht="12.75" customHeight="1">
      <c r="A7" s="154" t="s">
        <v>184</v>
      </c>
      <c r="B7" s="154"/>
      <c r="C7" s="154"/>
      <c r="D7" s="154"/>
      <c r="E7" s="147" t="s">
        <v>185</v>
      </c>
      <c r="F7" s="147" t="s">
        <v>186</v>
      </c>
      <c r="G7" s="147" t="s">
        <v>391</v>
      </c>
      <c r="H7" s="147" t="s">
        <v>188</v>
      </c>
    </row>
    <row r="8" spans="1:8">
      <c r="A8" s="154"/>
      <c r="B8" s="154"/>
      <c r="C8" s="154"/>
      <c r="D8" s="154"/>
      <c r="E8" s="147"/>
      <c r="F8" s="147"/>
      <c r="G8" s="147"/>
      <c r="H8" s="147"/>
    </row>
    <row r="9" spans="1:8">
      <c r="A9" s="154"/>
      <c r="B9" s="154"/>
      <c r="C9" s="154"/>
      <c r="D9" s="154"/>
      <c r="E9" s="147"/>
      <c r="F9" s="147"/>
      <c r="G9" s="147"/>
      <c r="H9" s="147"/>
    </row>
    <row r="10" spans="1:8" ht="15" customHeight="1">
      <c r="A10" s="154"/>
      <c r="B10" s="154"/>
      <c r="C10" s="154"/>
      <c r="D10" s="154"/>
      <c r="E10" s="147"/>
      <c r="F10" s="147"/>
      <c r="G10" s="147"/>
      <c r="H10" s="147"/>
    </row>
    <row r="11" spans="1:8" ht="15.75">
      <c r="A11" s="99" t="s">
        <v>392</v>
      </c>
      <c r="B11" s="100"/>
      <c r="C11" s="100"/>
      <c r="D11" s="100"/>
      <c r="E11" s="51" t="s">
        <v>393</v>
      </c>
      <c r="F11" s="101"/>
      <c r="G11" s="56"/>
      <c r="H11" s="102" t="s">
        <v>393</v>
      </c>
    </row>
    <row r="12" spans="1:8" ht="15.75">
      <c r="A12" s="103" t="s">
        <v>86</v>
      </c>
      <c r="B12" s="104"/>
      <c r="C12" s="104"/>
      <c r="D12" s="105"/>
      <c r="E12" s="60">
        <v>1902</v>
      </c>
      <c r="F12" s="56"/>
      <c r="G12" s="56"/>
      <c r="H12" s="56">
        <f t="shared" ref="H12:H41" si="0">SUM(E12:G12)</f>
        <v>1902</v>
      </c>
    </row>
    <row r="13" spans="1:8" ht="15.75">
      <c r="A13" s="99" t="s">
        <v>394</v>
      </c>
      <c r="B13" s="106"/>
      <c r="C13" s="106"/>
      <c r="D13" s="106"/>
      <c r="E13" s="60">
        <v>31202</v>
      </c>
      <c r="F13" s="56"/>
      <c r="G13" s="56"/>
      <c r="H13" s="56">
        <f t="shared" si="0"/>
        <v>31202</v>
      </c>
    </row>
    <row r="14" spans="1:8" ht="15.75">
      <c r="A14" s="103" t="s">
        <v>120</v>
      </c>
      <c r="B14" s="104"/>
      <c r="C14" s="104"/>
      <c r="D14" s="105"/>
      <c r="E14" s="60">
        <v>11191</v>
      </c>
      <c r="F14" s="56"/>
      <c r="G14" s="56"/>
      <c r="H14" s="56">
        <f t="shared" si="0"/>
        <v>11191</v>
      </c>
    </row>
    <row r="15" spans="1:8" ht="15.75">
      <c r="A15" s="99" t="s">
        <v>308</v>
      </c>
      <c r="B15" s="106"/>
      <c r="C15" s="106"/>
      <c r="D15" s="106"/>
      <c r="E15" s="60">
        <v>13800</v>
      </c>
      <c r="F15" s="56"/>
      <c r="G15" s="56"/>
      <c r="H15" s="56">
        <f t="shared" si="0"/>
        <v>13800</v>
      </c>
    </row>
    <row r="16" spans="1:8" ht="15.75">
      <c r="A16" s="99" t="s">
        <v>122</v>
      </c>
      <c r="B16" s="106"/>
      <c r="C16" s="106"/>
      <c r="D16" s="106"/>
      <c r="E16" s="107"/>
      <c r="F16" s="56">
        <v>5816</v>
      </c>
      <c r="G16" s="56"/>
      <c r="H16" s="56">
        <f t="shared" si="0"/>
        <v>5816</v>
      </c>
    </row>
    <row r="17" spans="1:8" ht="15.75">
      <c r="A17" s="103" t="s">
        <v>125</v>
      </c>
      <c r="B17" s="104"/>
      <c r="C17" s="104"/>
      <c r="D17" s="105"/>
      <c r="E17" s="60"/>
      <c r="F17" s="56">
        <v>1100</v>
      </c>
      <c r="G17" s="56"/>
      <c r="H17" s="56">
        <f t="shared" si="0"/>
        <v>1100</v>
      </c>
    </row>
    <row r="18" spans="1:8" ht="15.75">
      <c r="A18" s="103" t="s">
        <v>319</v>
      </c>
      <c r="B18" s="104"/>
      <c r="C18" s="104"/>
      <c r="D18" s="105"/>
      <c r="E18" s="60">
        <v>2000</v>
      </c>
      <c r="F18" s="56"/>
      <c r="G18" s="56"/>
      <c r="H18" s="56">
        <f t="shared" si="0"/>
        <v>2000</v>
      </c>
    </row>
    <row r="19" spans="1:8" ht="15.75">
      <c r="A19" s="103" t="s">
        <v>322</v>
      </c>
      <c r="B19" s="104"/>
      <c r="C19" s="104"/>
      <c r="D19" s="105"/>
      <c r="E19" s="60">
        <v>18800</v>
      </c>
      <c r="F19" s="56"/>
      <c r="G19" s="56"/>
      <c r="H19" s="56">
        <f t="shared" si="0"/>
        <v>18800</v>
      </c>
    </row>
    <row r="20" spans="1:8" ht="15.75">
      <c r="A20" s="103" t="s">
        <v>323</v>
      </c>
      <c r="B20" s="104"/>
      <c r="C20" s="104"/>
      <c r="D20" s="105"/>
      <c r="E20" s="60">
        <v>5050</v>
      </c>
      <c r="F20" s="56"/>
      <c r="G20" s="56"/>
      <c r="H20" s="56">
        <f t="shared" si="0"/>
        <v>5050</v>
      </c>
    </row>
    <row r="21" spans="1:8" ht="15.75">
      <c r="A21" s="99" t="s">
        <v>128</v>
      </c>
      <c r="B21" s="106"/>
      <c r="C21" s="106"/>
      <c r="D21" s="106"/>
      <c r="E21" s="60">
        <v>140530</v>
      </c>
      <c r="F21" s="56"/>
      <c r="G21" s="56"/>
      <c r="H21" s="56">
        <f t="shared" si="0"/>
        <v>140530</v>
      </c>
    </row>
    <row r="22" spans="1:8" ht="15.75">
      <c r="A22" s="103" t="s">
        <v>335</v>
      </c>
      <c r="B22" s="104"/>
      <c r="C22" s="104"/>
      <c r="D22" s="105"/>
      <c r="E22" s="60">
        <v>3366</v>
      </c>
      <c r="F22" s="56"/>
      <c r="G22" s="56"/>
      <c r="H22" s="56">
        <f t="shared" si="0"/>
        <v>3366</v>
      </c>
    </row>
    <row r="23" spans="1:8" ht="15.75">
      <c r="A23" s="103" t="s">
        <v>337</v>
      </c>
      <c r="B23" s="104"/>
      <c r="C23" s="104"/>
      <c r="D23" s="105"/>
      <c r="E23" s="60">
        <v>832</v>
      </c>
      <c r="F23" s="56"/>
      <c r="G23" s="56"/>
      <c r="H23" s="56">
        <f t="shared" si="0"/>
        <v>832</v>
      </c>
    </row>
    <row r="24" spans="1:8" ht="15.75">
      <c r="A24" s="103" t="s">
        <v>132</v>
      </c>
      <c r="B24" s="104"/>
      <c r="C24" s="104"/>
      <c r="D24" s="105"/>
      <c r="E24" s="60">
        <v>3200</v>
      </c>
      <c r="F24" s="56"/>
      <c r="G24" s="56"/>
      <c r="H24" s="56">
        <f t="shared" si="0"/>
        <v>3200</v>
      </c>
    </row>
    <row r="25" spans="1:8" ht="15.75">
      <c r="A25" s="103" t="s">
        <v>133</v>
      </c>
      <c r="B25" s="104"/>
      <c r="C25" s="104"/>
      <c r="D25" s="105"/>
      <c r="E25" s="60">
        <v>5241</v>
      </c>
      <c r="F25" s="56"/>
      <c r="G25" s="56"/>
      <c r="H25" s="56">
        <f t="shared" si="0"/>
        <v>5241</v>
      </c>
    </row>
    <row r="26" spans="1:8" ht="15.75">
      <c r="A26" s="103" t="s">
        <v>338</v>
      </c>
      <c r="B26" s="104"/>
      <c r="C26" s="104"/>
      <c r="D26" s="105"/>
      <c r="E26" s="107"/>
      <c r="F26" s="56">
        <v>550</v>
      </c>
      <c r="G26" s="56"/>
      <c r="H26" s="56">
        <f t="shared" si="0"/>
        <v>550</v>
      </c>
    </row>
    <row r="27" spans="1:8" ht="15.75">
      <c r="A27" s="99" t="s">
        <v>339</v>
      </c>
      <c r="B27" s="106"/>
      <c r="C27" s="106"/>
      <c r="D27" s="106"/>
      <c r="E27" s="107"/>
      <c r="F27" s="56">
        <v>1700</v>
      </c>
      <c r="G27" s="56"/>
      <c r="H27" s="56">
        <f t="shared" si="0"/>
        <v>1700</v>
      </c>
    </row>
    <row r="28" spans="1:8" ht="15.75">
      <c r="A28" s="103" t="s">
        <v>136</v>
      </c>
      <c r="B28" s="104"/>
      <c r="C28" s="104"/>
      <c r="D28" s="105"/>
      <c r="E28" s="107"/>
      <c r="F28" s="56">
        <v>26227</v>
      </c>
      <c r="G28" s="56"/>
      <c r="H28" s="56">
        <f t="shared" si="0"/>
        <v>26227</v>
      </c>
    </row>
    <row r="29" spans="1:8" ht="15.75">
      <c r="A29" s="103" t="s">
        <v>341</v>
      </c>
      <c r="B29" s="104"/>
      <c r="C29" s="104"/>
      <c r="D29" s="105"/>
      <c r="E29" s="107"/>
      <c r="F29" s="56">
        <v>510</v>
      </c>
      <c r="G29" s="56"/>
      <c r="H29" s="56">
        <f t="shared" si="0"/>
        <v>510</v>
      </c>
    </row>
    <row r="30" spans="1:8" ht="15.75">
      <c r="A30" s="103" t="s">
        <v>140</v>
      </c>
      <c r="B30" s="104"/>
      <c r="C30" s="104"/>
      <c r="D30" s="105"/>
      <c r="E30" s="107"/>
      <c r="F30" s="56">
        <v>4408</v>
      </c>
      <c r="G30" s="56"/>
      <c r="H30" s="56">
        <f t="shared" si="0"/>
        <v>4408</v>
      </c>
    </row>
    <row r="31" spans="1:8" ht="15.75">
      <c r="A31" s="103" t="s">
        <v>194</v>
      </c>
      <c r="B31" s="104"/>
      <c r="C31" s="104"/>
      <c r="D31" s="105"/>
      <c r="E31" s="107"/>
      <c r="F31" s="56">
        <v>19270</v>
      </c>
      <c r="G31" s="56"/>
      <c r="H31" s="56">
        <f t="shared" si="0"/>
        <v>19270</v>
      </c>
    </row>
    <row r="32" spans="1:8" ht="15.75">
      <c r="A32" s="103" t="s">
        <v>143</v>
      </c>
      <c r="B32" s="104"/>
      <c r="C32" s="104"/>
      <c r="D32" s="105"/>
      <c r="E32" s="60">
        <v>27864</v>
      </c>
      <c r="F32" s="56">
        <v>2799</v>
      </c>
      <c r="G32" s="56"/>
      <c r="H32" s="56">
        <f t="shared" si="0"/>
        <v>30663</v>
      </c>
    </row>
    <row r="33" spans="1:8" ht="15.75">
      <c r="A33" s="99" t="s">
        <v>395</v>
      </c>
      <c r="B33" s="106"/>
      <c r="C33" s="106"/>
      <c r="D33" s="106"/>
      <c r="E33" s="60"/>
      <c r="F33" s="56">
        <v>7930</v>
      </c>
      <c r="G33" s="56"/>
      <c r="H33" s="56">
        <f t="shared" si="0"/>
        <v>7930</v>
      </c>
    </row>
    <row r="34" spans="1:8" ht="15.75">
      <c r="A34" s="99" t="s">
        <v>396</v>
      </c>
      <c r="B34" s="106"/>
      <c r="C34" s="106"/>
      <c r="D34" s="106"/>
      <c r="E34" s="60"/>
      <c r="F34" s="56">
        <v>7870</v>
      </c>
      <c r="G34" s="56"/>
      <c r="H34" s="56">
        <f t="shared" si="0"/>
        <v>7870</v>
      </c>
    </row>
    <row r="35" spans="1:8" ht="15.75">
      <c r="A35" s="103" t="s">
        <v>144</v>
      </c>
      <c r="B35" s="104"/>
      <c r="C35" s="104"/>
      <c r="D35" s="105"/>
      <c r="E35" s="60">
        <v>30477</v>
      </c>
      <c r="F35" s="56"/>
      <c r="G35" s="56"/>
      <c r="H35" s="56">
        <f t="shared" si="0"/>
        <v>30477</v>
      </c>
    </row>
    <row r="36" spans="1:8" ht="15.75">
      <c r="A36" s="103" t="s">
        <v>359</v>
      </c>
      <c r="B36" s="104"/>
      <c r="C36" s="104"/>
      <c r="D36" s="105"/>
      <c r="E36" s="60"/>
      <c r="F36" s="56">
        <v>58</v>
      </c>
      <c r="G36" s="56"/>
      <c r="H36" s="56">
        <f t="shared" si="0"/>
        <v>58</v>
      </c>
    </row>
    <row r="37" spans="1:8" ht="15.75">
      <c r="A37" s="108" t="s">
        <v>361</v>
      </c>
      <c r="B37" s="109"/>
      <c r="C37" s="109"/>
      <c r="D37" s="110"/>
      <c r="E37" s="56"/>
      <c r="F37" s="56"/>
      <c r="G37" s="56">
        <v>206</v>
      </c>
      <c r="H37" s="56">
        <f t="shared" si="0"/>
        <v>206</v>
      </c>
    </row>
    <row r="38" spans="1:8" ht="15.75">
      <c r="A38" s="99" t="s">
        <v>366</v>
      </c>
      <c r="B38" s="106"/>
      <c r="C38" s="106"/>
      <c r="D38" s="106"/>
      <c r="E38" s="60"/>
      <c r="F38" s="56"/>
      <c r="G38" s="56">
        <v>305</v>
      </c>
      <c r="H38" s="56">
        <f t="shared" si="0"/>
        <v>305</v>
      </c>
    </row>
    <row r="39" spans="1:8" ht="15.75">
      <c r="A39" s="103" t="s">
        <v>370</v>
      </c>
      <c r="B39" s="104"/>
      <c r="C39" s="104"/>
      <c r="D39" s="105"/>
      <c r="E39" s="60"/>
      <c r="F39" s="56">
        <v>145</v>
      </c>
      <c r="G39" s="56"/>
      <c r="H39" s="56">
        <f t="shared" si="0"/>
        <v>145</v>
      </c>
    </row>
    <row r="40" spans="1:8" ht="15.75">
      <c r="A40" s="103" t="s">
        <v>372</v>
      </c>
      <c r="B40" s="104"/>
      <c r="C40" s="104"/>
      <c r="D40" s="105"/>
      <c r="E40" s="60"/>
      <c r="F40" s="56">
        <v>696</v>
      </c>
      <c r="G40" s="56"/>
      <c r="H40" s="56">
        <f t="shared" si="0"/>
        <v>696</v>
      </c>
    </row>
    <row r="41" spans="1:8" ht="15.75">
      <c r="A41" s="99" t="s">
        <v>374</v>
      </c>
      <c r="B41" s="106"/>
      <c r="C41" s="106"/>
      <c r="D41" s="106"/>
      <c r="E41" s="60">
        <v>6353</v>
      </c>
      <c r="F41" s="56"/>
      <c r="G41" s="56"/>
      <c r="H41" s="56">
        <f t="shared" si="0"/>
        <v>6353</v>
      </c>
    </row>
    <row r="42" spans="1:8" ht="15.75">
      <c r="A42" s="138" t="s">
        <v>387</v>
      </c>
      <c r="B42" s="138"/>
      <c r="C42" s="138"/>
      <c r="D42" s="138"/>
      <c r="E42" s="111" t="s">
        <v>397</v>
      </c>
      <c r="F42" s="112">
        <f>SUM(F11:F41)</f>
        <v>79079</v>
      </c>
      <c r="G42" s="113">
        <f>SUM(G16:G40)</f>
        <v>511</v>
      </c>
      <c r="H42" s="112" t="s">
        <v>398</v>
      </c>
    </row>
  </sheetData>
  <sheetProtection selectLockedCells="1" selectUnlockedCells="1"/>
  <mergeCells count="12">
    <mergeCell ref="A7:D10"/>
    <mergeCell ref="E7:E10"/>
    <mergeCell ref="F7:F10"/>
    <mergeCell ref="G7:G10"/>
    <mergeCell ref="H7:H10"/>
    <mergeCell ref="A42:D42"/>
    <mergeCell ref="A1:H1"/>
    <mergeCell ref="A2:H2"/>
    <mergeCell ref="A3:H3"/>
    <mergeCell ref="A4:H4"/>
    <mergeCell ref="A5:H5"/>
    <mergeCell ref="E6:H6"/>
  </mergeCells>
  <printOptions headings="1"/>
  <pageMargins left="0.70833333333333337" right="0.70833333333333337" top="0.74791666666666667" bottom="0.74791666666666667" header="0.51180555555555551" footer="0.51180555555555551"/>
  <pageSetup paperSize="9" scale="93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sqref="A1:C1"/>
    </sheetView>
  </sheetViews>
  <sheetFormatPr defaultRowHeight="12.75"/>
  <cols>
    <col min="1" max="1" width="56.5703125" customWidth="1"/>
    <col min="2" max="2" width="13.28515625" customWidth="1"/>
    <col min="3" max="3" width="14.28515625" customWidth="1"/>
  </cols>
  <sheetData>
    <row r="1" spans="1:3" ht="15.75">
      <c r="A1" s="151" t="s">
        <v>445</v>
      </c>
      <c r="B1" s="151"/>
      <c r="C1" s="151"/>
    </row>
    <row r="2" spans="1:3" ht="15.75">
      <c r="A2" s="132" t="s">
        <v>399</v>
      </c>
      <c r="B2" s="132"/>
      <c r="C2" s="132"/>
    </row>
    <row r="3" spans="1:3" ht="15.75">
      <c r="A3" s="138" t="s">
        <v>1</v>
      </c>
      <c r="B3" s="138"/>
      <c r="C3" s="138"/>
    </row>
    <row r="4" spans="1:3" ht="15.75">
      <c r="A4" s="144" t="s">
        <v>400</v>
      </c>
      <c r="B4" s="144"/>
      <c r="C4" s="144"/>
    </row>
    <row r="5" spans="1:3" ht="15.75">
      <c r="A5" s="144" t="s">
        <v>49</v>
      </c>
      <c r="B5" s="144"/>
      <c r="C5" s="144"/>
    </row>
    <row r="6" spans="1:3" ht="15.75">
      <c r="A6" s="151" t="s">
        <v>3</v>
      </c>
      <c r="B6" s="151"/>
      <c r="C6" s="151"/>
    </row>
    <row r="7" spans="1:3" ht="12.75" customHeight="1">
      <c r="A7" s="155" t="s">
        <v>401</v>
      </c>
      <c r="B7" s="156" t="s">
        <v>5</v>
      </c>
      <c r="C7" s="156" t="s">
        <v>6</v>
      </c>
    </row>
    <row r="8" spans="1:3" ht="21.75" customHeight="1">
      <c r="A8" s="155"/>
      <c r="B8" s="156"/>
      <c r="C8" s="156"/>
    </row>
    <row r="9" spans="1:3" ht="15.75">
      <c r="A9" s="114" t="s">
        <v>39</v>
      </c>
      <c r="B9" s="115"/>
      <c r="C9" s="115"/>
    </row>
    <row r="10" spans="1:3" ht="15.75">
      <c r="A10" s="115" t="s">
        <v>402</v>
      </c>
      <c r="B10" s="115">
        <v>3937</v>
      </c>
      <c r="C10" s="115">
        <v>3937</v>
      </c>
    </row>
    <row r="11" spans="1:3" ht="15.75">
      <c r="A11" s="115" t="s">
        <v>403</v>
      </c>
      <c r="B11" s="115">
        <v>400</v>
      </c>
      <c r="C11" s="115">
        <v>400</v>
      </c>
    </row>
    <row r="12" spans="1:3" ht="15.75">
      <c r="A12" s="115" t="s">
        <v>404</v>
      </c>
      <c r="B12" s="115">
        <v>25200</v>
      </c>
      <c r="C12" s="115">
        <v>25200</v>
      </c>
    </row>
    <row r="13" spans="1:3" ht="15.75">
      <c r="A13" s="115" t="s">
        <v>405</v>
      </c>
      <c r="B13" s="115">
        <v>2000</v>
      </c>
      <c r="C13" s="115">
        <v>2000</v>
      </c>
    </row>
    <row r="14" spans="1:3" ht="15.75">
      <c r="A14" s="115" t="s">
        <v>406</v>
      </c>
      <c r="B14" s="115">
        <v>5000</v>
      </c>
      <c r="C14" s="115">
        <v>5000</v>
      </c>
    </row>
    <row r="15" spans="1:3" ht="15.75">
      <c r="A15" s="115" t="s">
        <v>407</v>
      </c>
      <c r="B15" s="115">
        <v>1575</v>
      </c>
      <c r="C15" s="115">
        <v>1575</v>
      </c>
    </row>
    <row r="16" spans="1:3" ht="15.75">
      <c r="A16" s="115" t="s">
        <v>408</v>
      </c>
      <c r="B16" s="115">
        <v>8940</v>
      </c>
      <c r="C16" s="115">
        <v>8940</v>
      </c>
    </row>
    <row r="17" spans="1:3" ht="15.75">
      <c r="A17" s="116" t="s">
        <v>409</v>
      </c>
      <c r="B17" s="116">
        <f>SUM(B10:B16)</f>
        <v>47052</v>
      </c>
      <c r="C17" s="116">
        <f>SUM(C10:C16)</f>
        <v>47052</v>
      </c>
    </row>
    <row r="18" spans="1:3" ht="15.75">
      <c r="A18" s="115"/>
      <c r="B18" s="115"/>
      <c r="C18" s="115"/>
    </row>
    <row r="19" spans="1:3" ht="15.75">
      <c r="A19" s="114" t="s">
        <v>41</v>
      </c>
      <c r="B19" s="115"/>
      <c r="C19" s="115"/>
    </row>
    <row r="20" spans="1:3" ht="15.75">
      <c r="A20" s="115" t="s">
        <v>410</v>
      </c>
      <c r="B20" s="115">
        <v>7874</v>
      </c>
      <c r="C20" s="115">
        <v>7874</v>
      </c>
    </row>
    <row r="21" spans="1:3" ht="15.75">
      <c r="A21" s="115" t="s">
        <v>411</v>
      </c>
      <c r="B21" s="115">
        <v>2362</v>
      </c>
      <c r="C21" s="115">
        <v>2362</v>
      </c>
    </row>
    <row r="22" spans="1:3" ht="15.75">
      <c r="A22" s="115" t="s">
        <v>412</v>
      </c>
      <c r="B22" s="115">
        <v>32775</v>
      </c>
      <c r="C22" s="115">
        <v>32775</v>
      </c>
    </row>
    <row r="23" spans="1:3" ht="15.75">
      <c r="A23" s="115" t="s">
        <v>413</v>
      </c>
      <c r="B23" s="115">
        <v>7874</v>
      </c>
      <c r="C23" s="115">
        <v>7874</v>
      </c>
    </row>
    <row r="24" spans="1:3" ht="15.75">
      <c r="A24" s="115" t="s">
        <v>414</v>
      </c>
      <c r="B24" s="115">
        <v>1575</v>
      </c>
      <c r="C24" s="115">
        <v>1575</v>
      </c>
    </row>
    <row r="25" spans="1:3" ht="15.75">
      <c r="A25" s="115" t="s">
        <v>415</v>
      </c>
      <c r="B25" s="115">
        <v>14164</v>
      </c>
      <c r="C25" s="115">
        <v>14164</v>
      </c>
    </row>
    <row r="26" spans="1:3" ht="15.75">
      <c r="A26" s="116" t="s">
        <v>416</v>
      </c>
      <c r="B26" s="116">
        <f>SUM(B20:B25)</f>
        <v>66624</v>
      </c>
      <c r="C26" s="116">
        <f>SUM(C20:C25)</f>
        <v>66624</v>
      </c>
    </row>
    <row r="27" spans="1:3" ht="15.75">
      <c r="A27" s="115"/>
      <c r="B27" s="115"/>
      <c r="C27" s="115"/>
    </row>
    <row r="28" spans="1:3" ht="15.75">
      <c r="A28" s="116" t="s">
        <v>417</v>
      </c>
      <c r="B28" s="116">
        <f>B17+B26</f>
        <v>113676</v>
      </c>
      <c r="C28" s="116">
        <f>C17+C26</f>
        <v>113676</v>
      </c>
    </row>
  </sheetData>
  <sheetProtection selectLockedCells="1" selectUnlockedCells="1"/>
  <mergeCells count="9">
    <mergeCell ref="A7:A8"/>
    <mergeCell ref="B7:B8"/>
    <mergeCell ref="C7:C8"/>
    <mergeCell ref="A1:C1"/>
    <mergeCell ref="A2:C2"/>
    <mergeCell ref="A3:C3"/>
    <mergeCell ref="A4:C4"/>
    <mergeCell ref="A5:C5"/>
    <mergeCell ref="A6:C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7"/>
  <sheetViews>
    <sheetView workbookViewId="0">
      <selection sqref="A1:F1"/>
    </sheetView>
  </sheetViews>
  <sheetFormatPr defaultRowHeight="15.75"/>
  <cols>
    <col min="1" max="1" width="4.5703125" style="1" customWidth="1"/>
    <col min="2" max="2" width="29.42578125" style="1" customWidth="1"/>
    <col min="3" max="3" width="11.5703125" style="1" customWidth="1"/>
    <col min="4" max="4" width="11" style="1" customWidth="1"/>
    <col min="5" max="5" width="8.7109375" style="1" customWidth="1"/>
    <col min="6" max="6" width="11.42578125" style="1" customWidth="1"/>
    <col min="7" max="255" width="9.140625" style="1"/>
  </cols>
  <sheetData>
    <row r="1" spans="1:6">
      <c r="A1" s="157" t="s">
        <v>446</v>
      </c>
      <c r="B1" s="157"/>
      <c r="C1" s="157"/>
      <c r="D1" s="157"/>
      <c r="E1" s="157"/>
      <c r="F1" s="157"/>
    </row>
    <row r="2" spans="1:6">
      <c r="A2" s="133" t="s">
        <v>418</v>
      </c>
      <c r="B2" s="133"/>
      <c r="C2" s="133"/>
      <c r="D2" s="133"/>
      <c r="E2" s="133"/>
      <c r="F2" s="133"/>
    </row>
    <row r="3" spans="1:6">
      <c r="A3" s="158" t="s">
        <v>1</v>
      </c>
      <c r="B3" s="158"/>
      <c r="C3" s="158"/>
      <c r="D3" s="158"/>
      <c r="E3" s="158"/>
      <c r="F3" s="158"/>
    </row>
    <row r="4" spans="1:6">
      <c r="A4" s="159" t="s">
        <v>419</v>
      </c>
      <c r="B4" s="159"/>
      <c r="C4" s="159"/>
      <c r="D4" s="159"/>
      <c r="E4" s="159"/>
      <c r="F4" s="159"/>
    </row>
    <row r="5" spans="1:6">
      <c r="B5" s="159"/>
      <c r="C5" s="159"/>
      <c r="D5" s="159"/>
      <c r="E5" s="159"/>
      <c r="F5" s="159"/>
    </row>
    <row r="6" spans="1:6">
      <c r="B6" s="118"/>
      <c r="C6" s="117" t="s">
        <v>3</v>
      </c>
      <c r="D6" s="117"/>
      <c r="E6" s="117"/>
      <c r="F6" s="117"/>
    </row>
    <row r="7" spans="1:6" ht="15.75" customHeight="1">
      <c r="A7" s="160" t="s">
        <v>4</v>
      </c>
      <c r="B7" s="160"/>
      <c r="C7" s="161" t="s">
        <v>420</v>
      </c>
      <c r="D7" s="161" t="s">
        <v>421</v>
      </c>
      <c r="E7" s="162" t="s">
        <v>422</v>
      </c>
      <c r="F7" s="162" t="s">
        <v>423</v>
      </c>
    </row>
    <row r="8" spans="1:6">
      <c r="A8" s="160"/>
      <c r="B8" s="160"/>
      <c r="C8" s="161"/>
      <c r="D8" s="161"/>
      <c r="E8" s="162"/>
      <c r="F8" s="162"/>
    </row>
    <row r="9" spans="1:6">
      <c r="A9" s="114" t="s">
        <v>8</v>
      </c>
      <c r="B9" s="115" t="s">
        <v>424</v>
      </c>
      <c r="C9" s="115">
        <v>141095</v>
      </c>
      <c r="D9" s="115">
        <v>134782</v>
      </c>
      <c r="E9" s="119">
        <v>125724</v>
      </c>
      <c r="F9" s="119">
        <v>128345</v>
      </c>
    </row>
    <row r="10" spans="1:6">
      <c r="A10" s="114" t="s">
        <v>10</v>
      </c>
      <c r="B10" s="115" t="s">
        <v>11</v>
      </c>
      <c r="C10" s="115">
        <v>106222</v>
      </c>
      <c r="D10" s="115">
        <v>108149</v>
      </c>
      <c r="E10" s="119">
        <v>100200</v>
      </c>
      <c r="F10" s="119">
        <v>100200</v>
      </c>
    </row>
    <row r="11" spans="1:6">
      <c r="A11" s="114" t="s">
        <v>12</v>
      </c>
      <c r="B11" s="115" t="s">
        <v>13</v>
      </c>
      <c r="C11" s="115">
        <v>113018</v>
      </c>
      <c r="D11" s="115">
        <v>123785</v>
      </c>
      <c r="E11" s="119">
        <v>109744</v>
      </c>
      <c r="F11" s="119">
        <v>110072</v>
      </c>
    </row>
    <row r="12" spans="1:6">
      <c r="A12" s="114" t="s">
        <v>14</v>
      </c>
      <c r="B12" s="115" t="s">
        <v>15</v>
      </c>
      <c r="C12" s="115">
        <v>125</v>
      </c>
      <c r="D12" s="115">
        <v>471</v>
      </c>
      <c r="E12" s="115">
        <v>350</v>
      </c>
      <c r="F12" s="115">
        <v>350</v>
      </c>
    </row>
    <row r="13" spans="1:6">
      <c r="A13" s="115"/>
      <c r="B13" s="114" t="s">
        <v>425</v>
      </c>
      <c r="C13" s="114">
        <f>SUM(C9:C12)</f>
        <v>360460</v>
      </c>
      <c r="D13" s="114">
        <f>SUM(D9:D12)</f>
        <v>367187</v>
      </c>
      <c r="E13" s="114">
        <f>SUM(E9:E12)</f>
        <v>336018</v>
      </c>
      <c r="F13" s="114">
        <f>SUM(F9:F12)</f>
        <v>338967</v>
      </c>
    </row>
    <row r="14" spans="1:6">
      <c r="A14" s="24"/>
      <c r="B14" s="24"/>
      <c r="C14" s="24"/>
      <c r="D14" s="24"/>
      <c r="E14" s="24"/>
      <c r="F14" s="24"/>
    </row>
    <row r="15" spans="1:6">
      <c r="A15" s="24"/>
      <c r="B15" s="24"/>
      <c r="C15" s="24"/>
      <c r="D15" s="24"/>
      <c r="E15" s="24"/>
      <c r="F15" s="24"/>
    </row>
    <row r="16" spans="1:6">
      <c r="A16" s="114" t="s">
        <v>27</v>
      </c>
      <c r="B16" s="50" t="s">
        <v>200</v>
      </c>
      <c r="C16" s="60">
        <v>90467</v>
      </c>
      <c r="D16" s="60">
        <v>76674</v>
      </c>
      <c r="E16" s="115">
        <v>75422</v>
      </c>
      <c r="F16" s="115">
        <v>77289</v>
      </c>
    </row>
    <row r="17" spans="1:6">
      <c r="A17" s="114" t="s">
        <v>29</v>
      </c>
      <c r="B17" s="50" t="s">
        <v>426</v>
      </c>
      <c r="C17" s="120">
        <v>21667</v>
      </c>
      <c r="D17" s="120">
        <v>20290</v>
      </c>
      <c r="E17" s="115">
        <v>20265</v>
      </c>
      <c r="F17" s="115">
        <v>20768</v>
      </c>
    </row>
    <row r="18" spans="1:6">
      <c r="A18" s="114" t="s">
        <v>31</v>
      </c>
      <c r="B18" s="50" t="s">
        <v>32</v>
      </c>
      <c r="C18" s="60">
        <v>119596</v>
      </c>
      <c r="D18" s="60">
        <v>148462</v>
      </c>
      <c r="E18" s="115">
        <v>145452</v>
      </c>
      <c r="F18" s="115">
        <v>145870</v>
      </c>
    </row>
    <row r="19" spans="1:6">
      <c r="A19" s="121" t="s">
        <v>33</v>
      </c>
      <c r="B19" s="50" t="s">
        <v>362</v>
      </c>
      <c r="C19" s="60">
        <v>7883</v>
      </c>
      <c r="D19" s="60">
        <v>6637</v>
      </c>
      <c r="E19" s="115">
        <v>6780</v>
      </c>
      <c r="F19" s="115">
        <v>6864</v>
      </c>
    </row>
    <row r="20" spans="1:6">
      <c r="A20" s="121" t="s">
        <v>35</v>
      </c>
      <c r="B20" s="50" t="s">
        <v>36</v>
      </c>
      <c r="C20" s="60">
        <v>66954</v>
      </c>
      <c r="D20" s="60">
        <v>53471</v>
      </c>
      <c r="E20" s="115">
        <v>83021</v>
      </c>
      <c r="F20" s="115">
        <v>79483</v>
      </c>
    </row>
    <row r="21" spans="1:6">
      <c r="A21" s="114"/>
      <c r="B21" s="122" t="s">
        <v>427</v>
      </c>
      <c r="C21" s="114">
        <f>SUM(C16:C20)</f>
        <v>306567</v>
      </c>
      <c r="D21" s="114">
        <f>SUM(D16:D20)</f>
        <v>305534</v>
      </c>
      <c r="E21" s="114">
        <f>SUM(E16:E20)</f>
        <v>330940</v>
      </c>
      <c r="F21" s="114">
        <f>SUM(F16:F20)</f>
        <v>330274</v>
      </c>
    </row>
    <row r="22" spans="1:6">
      <c r="A22" s="123"/>
      <c r="B22" s="24"/>
      <c r="C22" s="24"/>
      <c r="D22" s="24"/>
      <c r="E22" s="24"/>
      <c r="F22" s="24"/>
    </row>
    <row r="23" spans="1:6">
      <c r="A23" s="124" t="s">
        <v>24</v>
      </c>
      <c r="B23" s="125" t="s">
        <v>23</v>
      </c>
      <c r="C23" s="125">
        <v>118904</v>
      </c>
      <c r="D23" s="125">
        <v>35000</v>
      </c>
      <c r="E23" s="125">
        <v>103000</v>
      </c>
      <c r="F23" s="125">
        <v>103966</v>
      </c>
    </row>
    <row r="24" spans="1:6">
      <c r="A24" s="126"/>
      <c r="B24" s="127" t="s">
        <v>428</v>
      </c>
      <c r="C24" s="127">
        <f>SUM(C23)</f>
        <v>118904</v>
      </c>
      <c r="D24" s="127">
        <f>SUM(D23)</f>
        <v>35000</v>
      </c>
      <c r="E24" s="127">
        <f>SUM(E23)</f>
        <v>103000</v>
      </c>
      <c r="F24" s="127">
        <f>SUM(F23)</f>
        <v>103966</v>
      </c>
    </row>
    <row r="26" spans="1:6">
      <c r="A26" s="128" t="s">
        <v>45</v>
      </c>
      <c r="B26" s="115" t="s">
        <v>44</v>
      </c>
      <c r="C26" s="115">
        <v>238603</v>
      </c>
      <c r="D26" s="115">
        <v>60000</v>
      </c>
      <c r="E26" s="115"/>
      <c r="F26" s="115">
        <v>4581</v>
      </c>
    </row>
    <row r="27" spans="1:6">
      <c r="A27" s="115"/>
      <c r="B27" s="114" t="s">
        <v>429</v>
      </c>
      <c r="C27" s="114">
        <f>SUM(C26)</f>
        <v>238603</v>
      </c>
      <c r="D27" s="114">
        <f>SUM(D26)</f>
        <v>60000</v>
      </c>
      <c r="E27" s="114">
        <f>SUM(E26)</f>
        <v>0</v>
      </c>
      <c r="F27" s="114">
        <f>SUM(F26)</f>
        <v>4581</v>
      </c>
    </row>
  </sheetData>
  <sheetProtection selectLockedCells="1" selectUnlockedCells="1"/>
  <mergeCells count="10">
    <mergeCell ref="A1:F1"/>
    <mergeCell ref="A2:F2"/>
    <mergeCell ref="A3:F3"/>
    <mergeCell ref="A4:F4"/>
    <mergeCell ref="B5:F5"/>
    <mergeCell ref="A7:B8"/>
    <mergeCell ref="C7:C8"/>
    <mergeCell ref="D7:D8"/>
    <mergeCell ref="E7:E8"/>
    <mergeCell ref="F7:F8"/>
  </mergeCells>
  <printOptions headings="1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23"/>
  <sheetViews>
    <sheetView workbookViewId="0">
      <selection activeCell="F16" sqref="F16"/>
    </sheetView>
  </sheetViews>
  <sheetFormatPr defaultRowHeight="15.75"/>
  <cols>
    <col min="1" max="1" width="4.28515625" style="1" customWidth="1"/>
    <col min="2" max="2" width="35.85546875" style="1" customWidth="1"/>
    <col min="3" max="3" width="9.28515625" style="1" customWidth="1"/>
    <col min="4" max="4" width="8.42578125" style="1" customWidth="1"/>
    <col min="5" max="5" width="9.140625" style="1"/>
    <col min="6" max="6" width="11.7109375" style="1" customWidth="1"/>
    <col min="7" max="255" width="9.140625" style="1"/>
  </cols>
  <sheetData>
    <row r="1" spans="1:6" ht="15.75" customHeight="1">
      <c r="A1" s="157" t="s">
        <v>447</v>
      </c>
      <c r="B1" s="157"/>
      <c r="C1" s="157"/>
      <c r="D1" s="157"/>
      <c r="E1" s="157"/>
      <c r="F1" s="157"/>
    </row>
    <row r="2" spans="1:6" ht="15.75" customHeight="1">
      <c r="A2" s="166" t="s">
        <v>430</v>
      </c>
      <c r="B2" s="166"/>
      <c r="C2" s="166"/>
      <c r="D2" s="166"/>
      <c r="E2" s="166"/>
      <c r="F2" s="166"/>
    </row>
    <row r="3" spans="1:6" ht="15.75" customHeight="1">
      <c r="A3" s="158" t="s">
        <v>1</v>
      </c>
      <c r="B3" s="158"/>
      <c r="C3" s="158"/>
      <c r="D3" s="158"/>
      <c r="E3" s="158"/>
      <c r="F3" s="158"/>
    </row>
    <row r="4" spans="1:6" ht="15.75" customHeight="1">
      <c r="A4" s="159" t="s">
        <v>431</v>
      </c>
      <c r="B4" s="159"/>
      <c r="C4" s="159"/>
      <c r="D4" s="159"/>
      <c r="E4" s="159"/>
      <c r="F4" s="159"/>
    </row>
    <row r="5" spans="1:6" ht="15.75" customHeight="1">
      <c r="B5" s="159"/>
      <c r="C5" s="159"/>
      <c r="D5" s="159"/>
      <c r="E5" s="159"/>
      <c r="F5" s="159"/>
    </row>
    <row r="6" spans="1:6" ht="15.75" customHeight="1">
      <c r="B6" s="118"/>
      <c r="C6" s="157" t="s">
        <v>3</v>
      </c>
      <c r="D6" s="157"/>
      <c r="E6" s="157"/>
      <c r="F6" s="157"/>
    </row>
    <row r="7" spans="1:6" ht="15.75" customHeight="1">
      <c r="A7" s="163" t="s">
        <v>4</v>
      </c>
      <c r="B7" s="163"/>
      <c r="C7" s="164" t="s">
        <v>432</v>
      </c>
      <c r="D7" s="164" t="s">
        <v>433</v>
      </c>
      <c r="E7" s="165" t="s">
        <v>434</v>
      </c>
      <c r="F7" s="165" t="s">
        <v>435</v>
      </c>
    </row>
    <row r="8" spans="1:6" ht="15.75" customHeight="1">
      <c r="A8" s="163"/>
      <c r="B8" s="163"/>
      <c r="C8" s="164"/>
      <c r="D8" s="164"/>
      <c r="E8" s="165"/>
      <c r="F8" s="165"/>
    </row>
    <row r="9" spans="1:6" ht="15.95" customHeight="1">
      <c r="A9" s="114" t="s">
        <v>17</v>
      </c>
      <c r="B9" s="115" t="s">
        <v>436</v>
      </c>
      <c r="C9" s="115">
        <v>291</v>
      </c>
      <c r="D9" s="115">
        <v>288</v>
      </c>
      <c r="E9" s="115">
        <v>10000</v>
      </c>
      <c r="F9" s="115">
        <v>10000</v>
      </c>
    </row>
    <row r="10" spans="1:6" ht="15.75" customHeight="1">
      <c r="A10" s="114" t="s">
        <v>19</v>
      </c>
      <c r="B10" s="115" t="s">
        <v>20</v>
      </c>
      <c r="C10" s="115">
        <v>54376</v>
      </c>
      <c r="D10" s="115">
        <v>0</v>
      </c>
      <c r="E10" s="115">
        <v>600</v>
      </c>
      <c r="F10" s="115">
        <v>600</v>
      </c>
    </row>
    <row r="11" spans="1:6" ht="15.75" customHeight="1">
      <c r="A11" s="114" t="s">
        <v>21</v>
      </c>
      <c r="B11" s="115" t="s">
        <v>22</v>
      </c>
      <c r="C11" s="115"/>
      <c r="D11" s="115"/>
      <c r="E11" s="115"/>
      <c r="F11" s="115"/>
    </row>
    <row r="12" spans="1:6" ht="15.75" customHeight="1">
      <c r="A12" s="114"/>
      <c r="B12" s="114" t="s">
        <v>437</v>
      </c>
      <c r="C12" s="114">
        <f>SUM(C9:C10)</f>
        <v>54667</v>
      </c>
      <c r="D12" s="114">
        <f>SUM(D9:D10)</f>
        <v>288</v>
      </c>
      <c r="E12" s="114">
        <f>SUM(E9:E10)</f>
        <v>10600</v>
      </c>
      <c r="F12" s="114">
        <f>SUM(F9:F10)</f>
        <v>10600</v>
      </c>
    </row>
    <row r="13" spans="1:6" ht="15.75" customHeight="1">
      <c r="A13" s="129"/>
    </row>
    <row r="14" spans="1:6" ht="15.75" customHeight="1">
      <c r="A14" s="129"/>
    </row>
    <row r="15" spans="1:6" ht="15.75" customHeight="1">
      <c r="A15" s="114" t="s">
        <v>38</v>
      </c>
      <c r="B15" s="50" t="s">
        <v>39</v>
      </c>
      <c r="C15" s="60">
        <v>67567</v>
      </c>
      <c r="D15" s="60">
        <v>10948</v>
      </c>
      <c r="E15" s="115">
        <v>47052</v>
      </c>
      <c r="F15" s="115">
        <v>47808</v>
      </c>
    </row>
    <row r="16" spans="1:6" ht="15.75" customHeight="1">
      <c r="A16" s="114" t="s">
        <v>40</v>
      </c>
      <c r="B16" s="50" t="s">
        <v>41</v>
      </c>
      <c r="C16" s="60"/>
      <c r="D16" s="60">
        <v>13860</v>
      </c>
      <c r="E16" s="115">
        <v>66624</v>
      </c>
      <c r="F16" s="115">
        <v>66624</v>
      </c>
    </row>
    <row r="17" spans="1:6" ht="15.75" customHeight="1">
      <c r="A17" s="114" t="s">
        <v>42</v>
      </c>
      <c r="B17" s="50" t="s">
        <v>43</v>
      </c>
      <c r="C17" s="60">
        <v>2495</v>
      </c>
      <c r="D17" s="60">
        <v>1756</v>
      </c>
      <c r="E17" s="115">
        <v>5002</v>
      </c>
      <c r="F17" s="115">
        <v>4246</v>
      </c>
    </row>
    <row r="18" spans="1:6" ht="15.75" customHeight="1">
      <c r="A18" s="115"/>
      <c r="B18" s="114" t="s">
        <v>438</v>
      </c>
      <c r="C18" s="114">
        <f>SUM(C15:C17)</f>
        <v>70062</v>
      </c>
      <c r="D18" s="114">
        <f>SUM(D15:D17)</f>
        <v>26564</v>
      </c>
      <c r="E18" s="114">
        <f>SUM(E15:E17)</f>
        <v>118678</v>
      </c>
      <c r="F18" s="114">
        <f>SUM(F15:F17)</f>
        <v>118678</v>
      </c>
    </row>
    <row r="19" spans="1:6" ht="15.75" customHeight="1"/>
    <row r="20" spans="1:6" ht="15.75" customHeight="1">
      <c r="B20" s="129"/>
    </row>
    <row r="21" spans="1:6" ht="15.75" customHeight="1">
      <c r="A21" s="114"/>
      <c r="B21" s="114" t="s">
        <v>148</v>
      </c>
      <c r="C21" s="114">
        <v>538031</v>
      </c>
      <c r="D21" s="114">
        <v>403119</v>
      </c>
      <c r="E21" s="114">
        <v>449618</v>
      </c>
      <c r="F21" s="114">
        <v>453533</v>
      </c>
    </row>
    <row r="22" spans="1:6" ht="15.75" customHeight="1">
      <c r="A22" s="129"/>
      <c r="B22" s="129"/>
      <c r="C22" s="129"/>
      <c r="D22" s="129"/>
      <c r="E22" s="129"/>
      <c r="F22" s="129"/>
    </row>
    <row r="23" spans="1:6" ht="15.75" customHeight="1">
      <c r="A23" s="114"/>
      <c r="B23" s="114" t="s">
        <v>387</v>
      </c>
      <c r="C23" s="114">
        <v>571734</v>
      </c>
      <c r="D23" s="114">
        <v>449657</v>
      </c>
      <c r="E23" s="114">
        <v>449618</v>
      </c>
      <c r="F23" s="114">
        <v>453533</v>
      </c>
    </row>
  </sheetData>
  <sheetProtection selectLockedCells="1" selectUnlockedCells="1"/>
  <mergeCells count="11">
    <mergeCell ref="A1:F1"/>
    <mergeCell ref="A2:F2"/>
    <mergeCell ref="A3:F3"/>
    <mergeCell ref="A4:F4"/>
    <mergeCell ref="B5:F5"/>
    <mergeCell ref="C6:F6"/>
    <mergeCell ref="A7:B8"/>
    <mergeCell ref="C7:C8"/>
    <mergeCell ref="D7:D8"/>
    <mergeCell ref="E7:E8"/>
    <mergeCell ref="F7:F8"/>
  </mergeCells>
  <printOptions headings="1"/>
  <pageMargins left="0.70833333333333337" right="0.70833333333333337" top="0.71388888888888891" bottom="0.7479166666666666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1.Mérleg</vt:lpstr>
      <vt:lpstr>2. Bevétel funkció</vt:lpstr>
      <vt:lpstr>3.Bevétel jogcím</vt:lpstr>
      <vt:lpstr>4.Bevétel feladat</vt:lpstr>
      <vt:lpstr>5.kiadás</vt:lpstr>
      <vt:lpstr>6.Kiadás feladat</vt:lpstr>
      <vt:lpstr>7.Felhalmozási kiadások</vt:lpstr>
      <vt:lpstr>8.Tájékoztató műk</vt:lpstr>
      <vt:lpstr>9.Tájékoztató felhalm.</vt:lpstr>
      <vt:lpstr>Excel_BuiltIn_Print_Area_3_1</vt:lpstr>
      <vt:lpstr>'5.kiadás'!Nyomtatási_cím</vt:lpstr>
      <vt:lpstr>'5.kiadás'!Nyomtatási_terület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judit</cp:lastModifiedBy>
  <dcterms:created xsi:type="dcterms:W3CDTF">2015-09-16T11:53:38Z</dcterms:created>
  <dcterms:modified xsi:type="dcterms:W3CDTF">2015-09-22T10:21:25Z</dcterms:modified>
</cp:coreProperties>
</file>